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threadedComments/threadedComment1.xml" ContentType="application/vnd.ms-excel.threadedcomments+xml"/>
  <Override PartName="/xl/pivotTables/pivotTable2.xml" ContentType="application/vnd.openxmlformats-officedocument.spreadsheetml.pivotTable+xml"/>
  <Override PartName="/xl/drawings/drawing2.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xr:revisionPtr revIDLastSave="112" documentId="8_{9485EFF9-0EFC-4F09-BC71-94E6E06C3D2F}" xr6:coauthVersionLast="47" xr6:coauthVersionMax="47" xr10:uidLastSave="{EF09AE3F-C1E6-4925-8850-44AEB2E20D50}"/>
  <bookViews>
    <workbookView xWindow="-120" yWindow="-120" windowWidth="29040" windowHeight="15720" xr2:uid="{00000000-000D-0000-FFFF-FFFF00000000}"/>
  </bookViews>
  <sheets>
    <sheet name="Deposits" sheetId="1" r:id="rId1"/>
    <sheet name="Withdrawals" sheetId="2" r:id="rId2"/>
    <sheet name="Bank Reconciliation" sheetId="3" r:id="rId3"/>
    <sheet name="Instructions" sheetId="4" r:id="rId4"/>
  </sheets>
  <definedNames>
    <definedName name="ColumnTitle1">Deposits[[#Headers],[Deposit No.]]</definedName>
    <definedName name="ColumnTitle2">Checks[[#Headers],[Type]]</definedName>
    <definedName name="ColumnTitleRegion1..F2.1">Deposits!$D$2</definedName>
    <definedName name="ColumnTitleRegion2..F4.1">Deposits!$D$4</definedName>
    <definedName name="Deposit_total">Deposits[[#Totals],[Amount]]</definedName>
    <definedName name="EndingBalance">Deposits!$E$3</definedName>
    <definedName name="Month">Deposits!$D$3</definedName>
    <definedName name="_xlnm.Print_Titles" localSheetId="0">Deposits!$8:$8</definedName>
    <definedName name="Slicer_description">#N/A</definedName>
    <definedName name="Slicer_for1">#N/A</definedName>
    <definedName name="Withdrawls_total">Checks[[#Totals],[Amount]]</definedName>
    <definedName name="Year">Deposits!$D$5</definedName>
  </definedNames>
  <calcPr calcId="191029"/>
  <pivotCaches>
    <pivotCache cacheId="51" r:id="rId5"/>
    <pivotCache cacheId="63" r:id="rId6"/>
  </pivotCache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7"/>
        <x14:slicerCache r:id="rId8"/>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 l="1"/>
  <c r="B14" i="1" l="1"/>
  <c r="B13" i="1"/>
  <c r="D16" i="1"/>
  <c r="B4" i="3"/>
  <c r="B3" i="3"/>
  <c r="D5" i="1" l="1"/>
  <c r="D10" i="2"/>
  <c r="F5" i="1" s="1"/>
  <c r="B9" i="1" l="1"/>
  <c r="B10" i="1"/>
  <c r="B11" i="1"/>
  <c r="B12" i="1"/>
  <c r="F3" i="1" l="1"/>
  <c r="E5" i="1"/>
  <c r="B2" i="3" s="1"/>
  <c r="B5" i="3" s="1"/>
  <c r="B1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tc={D16F5930-F97E-49BA-A838-752D003AFA7F}</author>
  </authors>
  <commentList>
    <comment ref="E3" authorId="0" shapeId="0" xr:uid="{D16F5930-F97E-49BA-A838-752D003AFA7F}">
      <text>
        <t>[Threaded comment]
Your version of Excel allows you to read this threaded comment; however, any edits to it will get removed if the file is opened in a newer version of Excel. Learn more: https://go.microsoft.com/fwlink/?linkid=870924
Comment:
    Enter Previous month's ending balance</t>
      </text>
    </comment>
  </commentList>
</comments>
</file>

<file path=xl/sharedStrings.xml><?xml version="1.0" encoding="utf-8"?>
<sst xmlns="http://schemas.openxmlformats.org/spreadsheetml/2006/main" count="109" uniqueCount="69">
  <si>
    <t>PREVIOUS BALANCE</t>
  </si>
  <si>
    <t>ENDING BALANCE</t>
  </si>
  <si>
    <t>MONTH</t>
  </si>
  <si>
    <t>YEAR</t>
  </si>
  <si>
    <t>TOTAL DEPOSITS</t>
  </si>
  <si>
    <t>TOTAL WITHDRAWLS</t>
  </si>
  <si>
    <t>TOTAL</t>
  </si>
  <si>
    <t>yes</t>
  </si>
  <si>
    <t>Deposits</t>
  </si>
  <si>
    <t>Date</t>
  </si>
  <si>
    <t>Deposit No.</t>
  </si>
  <si>
    <t>Amount</t>
  </si>
  <si>
    <t>Description</t>
  </si>
  <si>
    <t>Reconciled</t>
  </si>
  <si>
    <t>Withdrawals</t>
  </si>
  <si>
    <t>Type</t>
  </si>
  <si>
    <t>For</t>
  </si>
  <si>
    <t>no</t>
  </si>
  <si>
    <t>Row Labels</t>
  </si>
  <si>
    <t>(blank)</t>
  </si>
  <si>
    <t>Grand Total</t>
  </si>
  <si>
    <t>Sum of Amount</t>
  </si>
  <si>
    <t>Balance as per Books</t>
  </si>
  <si>
    <t>Outstanding Withdrawals</t>
  </si>
  <si>
    <t>Pending Deposits</t>
  </si>
  <si>
    <t>Updated Balance per Books</t>
  </si>
  <si>
    <t>Balance per Bank Statement</t>
  </si>
  <si>
    <t>Variance</t>
  </si>
  <si>
    <t>Bank Reconciliation</t>
  </si>
  <si>
    <t>Amount ($)</t>
  </si>
  <si>
    <t>Click table and then go to pivot table analysis and then click refresh</t>
  </si>
  <si>
    <t>Kinesiology Students' Association MONTHY
TRANSACTIONS</t>
  </si>
  <si>
    <t>March</t>
  </si>
  <si>
    <t>3/10/2023</t>
  </si>
  <si>
    <t>Food Purchase</t>
  </si>
  <si>
    <t>Table Rental</t>
  </si>
  <si>
    <t>Interac Service charge</t>
  </si>
  <si>
    <t>3/20/2023</t>
  </si>
  <si>
    <t>Receipts?</t>
  </si>
  <si>
    <t>Comment</t>
  </si>
  <si>
    <t>Ticket sales</t>
  </si>
  <si>
    <t>3/31/2023</t>
  </si>
  <si>
    <t>Bank charges that reflects in Bank Statement</t>
  </si>
  <si>
    <t>Deposit Tab</t>
  </si>
  <si>
    <t>Step 1</t>
  </si>
  <si>
    <t>Enter Club name in Cell B2</t>
  </si>
  <si>
    <t>Step 2</t>
  </si>
  <si>
    <t>Enter month in Cell D3</t>
  </si>
  <si>
    <t>Step 3</t>
  </si>
  <si>
    <t>Enter year in Cell D5</t>
  </si>
  <si>
    <t>Step 4</t>
  </si>
  <si>
    <t xml:space="preserve">Enter last month ending balance in Cell E3. </t>
  </si>
  <si>
    <t>Step 5</t>
  </si>
  <si>
    <t>Step 6</t>
  </si>
  <si>
    <t>If you are able to reconcile with bank statement (if you see the transaction in bank statement), select yes in reconciled. Otherwise, select no.</t>
  </si>
  <si>
    <t>Step 7</t>
  </si>
  <si>
    <t>Click the reconciled table (Cell M6), then use your keyboard to hit alt+F5</t>
  </si>
  <si>
    <t>Withdrawal Tab</t>
  </si>
  <si>
    <t>Step 8</t>
  </si>
  <si>
    <t>Step 9</t>
  </si>
  <si>
    <t>Step 10</t>
  </si>
  <si>
    <t>Click the reconciled table (Cell M1), then use your keyboard to hit alt+F5</t>
  </si>
  <si>
    <t>Bank Reconciliation Tab</t>
  </si>
  <si>
    <t>Step 11</t>
  </si>
  <si>
    <t>Enter Bank Statement Ending Balance in Cell B8</t>
  </si>
  <si>
    <t>Step 12</t>
  </si>
  <si>
    <t>Ensure Variance is 0. If the variance is not 0, please check if all the transactions have been added and the steps were followed</t>
  </si>
  <si>
    <t>Add withdrawal transactions( anything that is paid out of bank) in the withdrawal section. Provide date, amount and descriptions. If you have receipt, select "Yes". If not, select "No" and provide explanation in comment. Ensure all receipts are saved in your respective club folder for the month.</t>
  </si>
  <si>
    <t>Add deposit transactions (money coming in bank account) in the deposit section. Provide date, amount and descriptions. If you have receipt, select "Yes". If not, select "No" and provide explanation in comment. Ensure all receipts are saved in your respective club folder for the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</si>
</sst>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00"/>
    <numFmt numFmtId="165" formatCode="0_);\(0\)"/>
    <numFmt numFmtId="169" formatCode="0.00_);\(0.00\)"/>
  </numFmts>
  <fonts count="16">
    <font>
      <sz val="11"/>
      <color theme="1"/>
      <name val="Trebuchet MS"/>
      <family val="2"/>
      <scheme val="minor"/>
    </font>
    <font>
      <sz val="18"/>
      <color theme="5"/>
      <name val="Euphemia"/>
      <family val="2"/>
      <scheme val="major"/>
    </font>
    <font>
      <sz val="25"/>
      <color theme="1" tint="0.34998626667073579"/>
      <name val="Euphemia"/>
      <family val="2"/>
      <scheme val="major"/>
    </font>
    <font>
      <sz val="10"/>
      <color theme="1"/>
      <name val="Trebuchet MS"/>
      <family val="2"/>
      <scheme val="minor"/>
    </font>
    <font>
      <sz val="11"/>
      <color theme="1" tint="0.34998626667073579"/>
      <name val="Euphemia"/>
      <family val="2"/>
      <scheme val="major"/>
    </font>
    <font>
      <sz val="11"/>
      <color theme="1"/>
      <name val="Trebuchet MS"/>
      <family val="2"/>
      <scheme val="minor"/>
    </font>
    <font>
      <sz val="18"/>
      <color theme="4" tint="-0.24994659260841701"/>
      <name val="Euphemia"/>
      <family val="2"/>
      <scheme val="major"/>
    </font>
    <font>
      <b/>
      <sz val="15"/>
      <color theme="1" tint="0.34998626667073579"/>
      <name val="Trebuchet MS"/>
      <family val="2"/>
      <scheme val="minor"/>
    </font>
    <font>
      <sz val="11"/>
      <color theme="1" tint="4.9989318521683403E-2"/>
      <name val="Trebuchet MS"/>
      <family val="2"/>
      <scheme val="minor"/>
    </font>
    <font>
      <b/>
      <sz val="25"/>
      <color theme="3" tint="-0.249977111117893"/>
      <name val="Euphemia (Headings)"/>
    </font>
    <font>
      <b/>
      <sz val="18"/>
      <color theme="3" tint="-0.249977111117893"/>
      <name val="Euphemia"/>
      <family val="2"/>
      <scheme val="major"/>
    </font>
    <font>
      <b/>
      <sz val="18"/>
      <color theme="9" tint="-0.749992370372631"/>
      <name val="Euphemia"/>
      <family val="2"/>
      <scheme val="major"/>
    </font>
    <font>
      <b/>
      <sz val="11"/>
      <color theme="1"/>
      <name val="Trebuchet MS"/>
      <family val="2"/>
      <scheme val="minor"/>
    </font>
    <font>
      <sz val="11"/>
      <color theme="0"/>
      <name val="Trebuchet MS"/>
      <family val="2"/>
      <scheme val="minor"/>
    </font>
    <font>
      <sz val="16"/>
      <color theme="1"/>
      <name val="Trebuchet MS"/>
      <family val="2"/>
      <scheme val="minor"/>
    </font>
    <font>
      <sz val="9"/>
      <color indexed="81"/>
      <name val="Tahoma"/>
      <family val="2"/>
    </font>
  </fonts>
  <fills count="4">
    <fill>
      <patternFill patternType="none"/>
    </fill>
    <fill>
      <patternFill patternType="gray125"/>
    </fill>
    <fill>
      <patternFill patternType="solid">
        <fgColor theme="5" tint="0.79998168889431442"/>
        <bgColor indexed="64"/>
      </patternFill>
    </fill>
    <fill>
      <patternFill patternType="solid">
        <fgColor theme="4" tint="0.59999389629810485"/>
        <bgColor indexed="64"/>
      </patternFill>
    </fill>
  </fills>
  <borders count="6">
    <border>
      <left/>
      <right/>
      <top/>
      <bottom/>
      <diagonal/>
    </border>
    <border>
      <left style="thick">
        <color theme="0"/>
      </left>
      <right style="thick">
        <color theme="0"/>
      </right>
      <top/>
      <bottom style="medium">
        <color theme="6"/>
      </bottom>
      <diagonal/>
    </border>
    <border>
      <left style="thick">
        <color theme="0"/>
      </left>
      <right style="thick">
        <color theme="0"/>
      </right>
      <top/>
      <bottom style="medium">
        <color theme="4"/>
      </bottom>
      <diagonal/>
    </border>
    <border>
      <left style="thick">
        <color theme="0"/>
      </left>
      <right style="thick">
        <color theme="0"/>
      </right>
      <top/>
      <bottom style="medium">
        <color theme="5"/>
      </bottom>
      <diagonal/>
    </border>
    <border>
      <left/>
      <right/>
      <top style="thin">
        <color indexed="64"/>
      </top>
      <bottom style="double">
        <color indexed="64"/>
      </bottom>
      <diagonal/>
    </border>
    <border>
      <left/>
      <right/>
      <top/>
      <bottom style="double">
        <color indexed="64"/>
      </bottom>
      <diagonal/>
    </border>
  </borders>
  <cellStyleXfs count="12">
    <xf numFmtId="0" fontId="0" fillId="0" borderId="0">
      <alignment horizontal="left" vertical="center" wrapText="1" indent="1"/>
    </xf>
    <xf numFmtId="0" fontId="6" fillId="0" borderId="0"/>
    <xf numFmtId="0" fontId="4" fillId="0" borderId="1" applyNumberFormat="0" applyFill="0" applyProtection="0"/>
    <xf numFmtId="0" fontId="1" fillId="0" borderId="0"/>
    <xf numFmtId="0" fontId="2" fillId="0" borderId="0" applyNumberFormat="0" applyFill="0" applyBorder="0" applyAlignment="0" applyProtection="0"/>
    <xf numFmtId="164" fontId="5" fillId="0" borderId="0" applyFont="0" applyFill="0" applyBorder="0" applyProtection="0">
      <alignment horizontal="left" vertical="top"/>
    </xf>
    <xf numFmtId="164" fontId="3" fillId="0" borderId="0" applyFont="0" applyFill="0" applyBorder="0" applyProtection="0">
      <alignment horizontal="left" vertical="center" indent="1"/>
    </xf>
    <xf numFmtId="0" fontId="4" fillId="0" borderId="2" applyNumberFormat="0" applyFill="0" applyProtection="0"/>
    <xf numFmtId="0" fontId="4" fillId="0" borderId="3"/>
    <xf numFmtId="0" fontId="7" fillId="0" borderId="0">
      <alignment horizontal="left" vertical="top"/>
    </xf>
    <xf numFmtId="14" fontId="5" fillId="0" borderId="0" applyFont="0" applyFill="0" applyBorder="0">
      <alignment horizontal="left" vertical="center" wrapText="1" indent="1"/>
    </xf>
    <xf numFmtId="165" fontId="5" fillId="0" borderId="0" applyFont="0" applyFill="0" applyBorder="0" applyProtection="0">
      <alignment horizontal="left" vertical="center" indent="1"/>
    </xf>
  </cellStyleXfs>
  <cellXfs count="37">
    <xf numFmtId="0" fontId="0" fillId="0" borderId="0" xfId="0">
      <alignment horizontal="left" vertical="center" wrapText="1" indent="1"/>
    </xf>
    <xf numFmtId="0" fontId="4" fillId="0" borderId="1" xfId="2"/>
    <xf numFmtId="0" fontId="4" fillId="0" borderId="2" xfId="7"/>
    <xf numFmtId="0" fontId="4" fillId="0" borderId="3" xfId="8"/>
    <xf numFmtId="0" fontId="7" fillId="0" borderId="0" xfId="9">
      <alignment horizontal="left" vertical="top"/>
    </xf>
    <xf numFmtId="164" fontId="7" fillId="0" borderId="0" xfId="5" applyFont="1">
      <alignment horizontal="left" vertical="top"/>
    </xf>
    <xf numFmtId="0" fontId="0" fillId="2" borderId="0" xfId="0" applyFill="1">
      <alignment horizontal="left" vertical="center" wrapText="1" indent="1"/>
    </xf>
    <xf numFmtId="0" fontId="8" fillId="3" borderId="0" xfId="0" applyFont="1" applyFill="1" applyAlignment="1">
      <alignment horizontal="left" vertical="center" indent="1"/>
    </xf>
    <xf numFmtId="0" fontId="8" fillId="3" borderId="0" xfId="0" applyFont="1" applyFill="1" applyAlignment="1">
      <alignment horizontal="left" vertical="center"/>
    </xf>
    <xf numFmtId="164" fontId="8" fillId="3" borderId="0" xfId="0" applyNumberFormat="1" applyFont="1" applyFill="1" applyAlignment="1">
      <alignment horizontal="left" vertical="center" indent="1"/>
    </xf>
    <xf numFmtId="0" fontId="10" fillId="2" borderId="0" xfId="1" applyFont="1" applyFill="1" applyAlignment="1">
      <alignment horizontal="left" vertical="center" indent="1"/>
    </xf>
    <xf numFmtId="0" fontId="11" fillId="2" borderId="0" xfId="3" applyFont="1" applyFill="1" applyAlignment="1">
      <alignment horizontal="left" vertical="center" indent="1"/>
    </xf>
    <xf numFmtId="0" fontId="8" fillId="0" borderId="0" xfId="0" applyFont="1" applyAlignment="1">
      <alignment horizontal="left" vertical="center" indent="1"/>
    </xf>
    <xf numFmtId="0" fontId="8" fillId="0" borderId="0" xfId="0" applyFont="1" applyAlignment="1">
      <alignment horizontal="left" vertical="center"/>
    </xf>
    <xf numFmtId="165" fontId="8" fillId="0" borderId="0" xfId="11" applyFont="1" applyFill="1" applyBorder="1">
      <alignment horizontal="left" vertical="center" indent="1"/>
    </xf>
    <xf numFmtId="14" fontId="8" fillId="0" borderId="0" xfId="10" applyFont="1" applyFill="1" applyBorder="1">
      <alignment horizontal="left" vertical="center" wrapText="1" indent="1"/>
    </xf>
    <xf numFmtId="164" fontId="8" fillId="0" borderId="0" xfId="6" applyFont="1" applyFill="1" applyBorder="1">
      <alignment horizontal="left" vertical="center" indent="1"/>
    </xf>
    <xf numFmtId="0" fontId="8" fillId="0" borderId="0" xfId="0" applyFont="1">
      <alignment horizontal="left" vertical="center" wrapText="1" indent="1"/>
    </xf>
    <xf numFmtId="0" fontId="8" fillId="0" borderId="0" xfId="0" applyFont="1" applyAlignment="1">
      <alignment vertical="center"/>
    </xf>
    <xf numFmtId="164" fontId="8" fillId="0" borderId="0" xfId="0" applyNumberFormat="1" applyFont="1" applyAlignment="1">
      <alignment horizontal="left" vertical="center" indent="1"/>
    </xf>
    <xf numFmtId="0" fontId="9" fillId="0" borderId="0" xfId="4" applyFont="1" applyBorder="1" applyAlignment="1">
      <alignment horizontal="left" wrapText="1" indent="1"/>
    </xf>
    <xf numFmtId="0" fontId="2" fillId="0" borderId="0" xfId="4" applyBorder="1" applyAlignment="1">
      <alignment horizontal="left" wrapText="1" indent="1"/>
    </xf>
    <xf numFmtId="164" fontId="13" fillId="0" borderId="0" xfId="6" applyFont="1" applyFill="1" applyBorder="1">
      <alignment horizontal="left" vertical="center" indent="1"/>
    </xf>
    <xf numFmtId="0" fontId="8" fillId="0" borderId="0" xfId="0" applyFont="1" applyFill="1">
      <alignment horizontal="left" vertical="center" wrapText="1" indent="1"/>
    </xf>
    <xf numFmtId="0" fontId="8" fillId="0" borderId="0" xfId="0" applyFont="1" applyFill="1" applyAlignment="1">
      <alignment horizontal="left" vertical="center" indent="1"/>
    </xf>
    <xf numFmtId="0" fontId="0" fillId="0" borderId="0" xfId="0" pivotButton="1">
      <alignment horizontal="left" vertical="center" wrapText="1" indent="1"/>
    </xf>
    <xf numFmtId="0" fontId="0" fillId="0" borderId="0" xfId="0" applyAlignment="1">
      <alignment horizontal="left" vertical="center" wrapText="1"/>
    </xf>
    <xf numFmtId="0" fontId="0" fillId="0" borderId="0" xfId="0" applyNumberFormat="1">
      <alignment horizontal="left" vertical="center" wrapText="1" indent="1"/>
    </xf>
    <xf numFmtId="0" fontId="0" fillId="0" borderId="0" xfId="0" applyAlignment="1">
      <alignment horizontal="left" vertical="center" indent="1"/>
    </xf>
    <xf numFmtId="0" fontId="14" fillId="0" borderId="0" xfId="0" applyFont="1" applyAlignment="1">
      <alignment horizontal="left" vertical="center" indent="1"/>
    </xf>
    <xf numFmtId="169" fontId="14" fillId="0" borderId="0" xfId="11" applyNumberFormat="1" applyFont="1">
      <alignment horizontal="left" vertical="center" indent="1"/>
    </xf>
    <xf numFmtId="169" fontId="14" fillId="0" borderId="4" xfId="11" applyNumberFormat="1" applyFont="1" applyBorder="1">
      <alignment horizontal="left" vertical="center" indent="1"/>
    </xf>
    <xf numFmtId="169" fontId="14" fillId="0" borderId="5" xfId="11" applyNumberFormat="1" applyFont="1" applyBorder="1">
      <alignment horizontal="left" vertical="center" indent="1"/>
    </xf>
    <xf numFmtId="169" fontId="0" fillId="0" borderId="0" xfId="11" applyNumberFormat="1" applyFont="1">
      <alignment horizontal="left" vertical="center" indent="1"/>
    </xf>
    <xf numFmtId="0" fontId="0" fillId="0" borderId="0" xfId="0" applyAlignment="1"/>
    <xf numFmtId="0" fontId="12" fillId="0" borderId="0" xfId="0" applyFont="1" applyAlignment="1"/>
    <xf numFmtId="0" fontId="0" fillId="0" borderId="0" xfId="0" applyAlignment="1">
      <alignment wrapText="1"/>
    </xf>
  </cellXfs>
  <cellStyles count="12">
    <cellStyle name="Comma" xfId="11" builtinId="3" customBuiltin="1"/>
    <cellStyle name="Currency" xfId="5" builtinId="4" customBuiltin="1"/>
    <cellStyle name="Currency [0]" xfId="6" builtinId="7" customBuiltin="1"/>
    <cellStyle name="Date" xfId="10" xr:uid="{00000000-0005-0000-0000-000003000000}"/>
    <cellStyle name="Heading 1" xfId="1" builtinId="16" customBuiltin="1"/>
    <cellStyle name="Heading 2" xfId="3" builtinId="17" customBuiltin="1"/>
    <cellStyle name="Heading 3" xfId="2" builtinId="18" customBuiltin="1"/>
    <cellStyle name="Heading 4" xfId="7" builtinId="19" customBuiltin="1"/>
    <cellStyle name="Month and Year" xfId="9" xr:uid="{00000000-0005-0000-0000-000008000000}"/>
    <cellStyle name="Normal" xfId="0" builtinId="0" customBuiltin="1"/>
    <cellStyle name="Title" xfId="4" builtinId="15" customBuiltin="1"/>
    <cellStyle name="Total Withdrawls" xfId="8" xr:uid="{00000000-0005-0000-0000-00000B000000}"/>
  </cellStyles>
  <dxfs count="46">
    <dxf>
      <font>
        <b val="0"/>
        <i val="0"/>
        <strike val="0"/>
        <condense val="0"/>
        <extend val="0"/>
        <outline val="0"/>
        <shadow val="0"/>
        <u val="none"/>
        <vertAlign val="baseline"/>
        <sz val="11"/>
        <color theme="1" tint="4.9989318521683403E-2"/>
        <name val="Trebuchet MS"/>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tint="4.9989318521683403E-2"/>
        <name val="Trebuchet MS"/>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tint="4.9989318521683403E-2"/>
        <name val="Trebuchet MS"/>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tint="4.9989318521683403E-2"/>
        <name val="Trebuchet MS"/>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tint="4.9989318521683403E-2"/>
        <name val="Trebuchet MS"/>
        <family val="2"/>
        <scheme val="minor"/>
      </font>
      <numFmt numFmtId="164" formatCode="&quot;$&quot;#,##0.00"/>
      <alignment horizontal="left" vertical="center" textRotation="0" wrapText="0" indent="1" justifyLastLine="0" shrinkToFit="0" readingOrder="0"/>
    </dxf>
    <dxf>
      <font>
        <b val="0"/>
        <i val="0"/>
        <strike val="0"/>
        <condense val="0"/>
        <extend val="0"/>
        <outline val="0"/>
        <shadow val="0"/>
        <u val="none"/>
        <vertAlign val="baseline"/>
        <sz val="11"/>
        <color theme="1" tint="4.9989318521683403E-2"/>
        <name val="Trebuchet MS"/>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tint="4.9989318521683403E-2"/>
        <name val="Trebuchet MS"/>
        <family val="2"/>
        <scheme val="minor"/>
      </font>
      <alignment horizontal="left" vertical="center" textRotation="0" wrapText="0" indent="1" justifyLastLine="0" shrinkToFit="0" readingOrder="0"/>
    </dxf>
    <dxf>
      <font>
        <strike val="0"/>
        <outline val="0"/>
        <shadow val="0"/>
        <u val="none"/>
        <vertAlign val="baseline"/>
        <sz val="11"/>
        <color theme="1" tint="4.9989318521683403E-2"/>
        <name val="Trebuchet MS"/>
        <family val="2"/>
        <scheme val="minor"/>
      </font>
      <fill>
        <patternFill patternType="none">
          <fgColor indexed="64"/>
          <bgColor auto="1"/>
        </patternFill>
      </fill>
    </dxf>
    <dxf>
      <font>
        <b val="0"/>
        <i val="0"/>
        <strike val="0"/>
        <condense val="0"/>
        <extend val="0"/>
        <outline val="0"/>
        <shadow val="0"/>
        <u val="none"/>
        <vertAlign val="baseline"/>
        <sz val="11"/>
        <color theme="1" tint="4.9989318521683403E-2"/>
        <name val="Trebuchet MS"/>
        <family val="2"/>
        <scheme val="minor"/>
      </font>
    </dxf>
    <dxf>
      <font>
        <b val="0"/>
        <i val="0"/>
        <strike val="0"/>
        <condense val="0"/>
        <extend val="0"/>
        <outline val="0"/>
        <shadow val="0"/>
        <u val="none"/>
        <vertAlign val="baseline"/>
        <sz val="11"/>
        <color theme="1" tint="4.9989318521683403E-2"/>
        <name val="Trebuchet MS"/>
        <family val="2"/>
        <scheme val="minor"/>
      </font>
    </dxf>
    <dxf>
      <font>
        <strike val="0"/>
        <outline val="0"/>
        <shadow val="0"/>
        <u val="none"/>
        <vertAlign val="baseline"/>
        <sz val="11"/>
        <color theme="1" tint="4.9989318521683403E-2"/>
        <name val="Trebuchet MS"/>
        <family val="2"/>
        <scheme val="minor"/>
      </font>
      <fill>
        <patternFill patternType="none">
          <fgColor indexed="64"/>
          <bgColor auto="1"/>
        </patternFill>
      </fill>
    </dxf>
    <dxf>
      <font>
        <strike val="0"/>
        <outline val="0"/>
        <shadow val="0"/>
        <u val="none"/>
        <vertAlign val="baseline"/>
        <sz val="11"/>
        <color theme="1" tint="4.9989318521683403E-2"/>
        <name val="Trebuchet MS"/>
        <family val="2"/>
        <scheme val="minor"/>
      </font>
      <fill>
        <patternFill patternType="none">
          <fgColor indexed="64"/>
          <bgColor auto="1"/>
        </patternFill>
      </fill>
    </dxf>
    <dxf>
      <font>
        <strike val="0"/>
        <outline val="0"/>
        <shadow val="0"/>
        <u val="none"/>
        <vertAlign val="baseline"/>
        <sz val="11"/>
        <color theme="1" tint="4.9989318521683403E-2"/>
        <name val="Trebuchet MS"/>
        <family val="2"/>
        <scheme val="minor"/>
      </font>
      <fill>
        <patternFill patternType="none">
          <fgColor indexed="64"/>
          <bgColor auto="1"/>
        </patternFill>
      </fill>
    </dxf>
    <dxf>
      <font>
        <strike val="0"/>
        <outline val="0"/>
        <shadow val="0"/>
        <u val="none"/>
        <vertAlign val="baseline"/>
        <sz val="11"/>
        <color theme="1" tint="4.9989318521683403E-2"/>
        <name val="Trebuchet MS"/>
        <family val="2"/>
        <scheme val="minor"/>
      </font>
      <fill>
        <patternFill patternType="none">
          <fgColor indexed="64"/>
          <bgColor auto="1"/>
        </patternFill>
      </fill>
    </dxf>
    <dxf>
      <font>
        <b val="0"/>
        <i val="0"/>
        <strike val="0"/>
        <condense val="0"/>
        <extend val="0"/>
        <outline val="0"/>
        <shadow val="0"/>
        <u val="none"/>
        <vertAlign val="baseline"/>
        <sz val="11"/>
        <color theme="1" tint="4.9989318521683403E-2"/>
        <name val="Trebuchet MS"/>
        <family val="2"/>
        <scheme val="minor"/>
      </font>
      <fill>
        <patternFill patternType="solid">
          <fgColor indexed="64"/>
          <bgColor theme="4" tint="0.59999389629810485"/>
        </patternFill>
      </fill>
      <alignment horizontal="left" vertical="center" textRotation="0" wrapText="0" indent="0" justifyLastLine="0" shrinkToFit="0" readingOrder="0"/>
    </dxf>
    <dxf>
      <font>
        <b val="0"/>
        <i val="0"/>
        <strike val="0"/>
        <condense val="0"/>
        <extend val="0"/>
        <outline val="0"/>
        <shadow val="0"/>
        <u val="none"/>
        <vertAlign val="baseline"/>
        <sz val="11"/>
        <color theme="1" tint="4.9989318521683403E-2"/>
        <name val="Trebuchet MS"/>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tint="4.9989318521683403E-2"/>
        <name val="Trebuchet MS"/>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tint="4.9989318521683403E-2"/>
        <name val="Trebuchet MS"/>
        <family val="2"/>
        <scheme val="minor"/>
      </font>
      <alignment horizontal="left" vertical="center" textRotation="0" wrapText="0" indent="0" justifyLastLine="0" shrinkToFit="0" readingOrder="0"/>
    </dxf>
    <dxf>
      <font>
        <b val="0"/>
        <i val="0"/>
        <strike val="0"/>
        <condense val="0"/>
        <extend val="0"/>
        <outline val="0"/>
        <shadow val="0"/>
        <u val="none"/>
        <vertAlign val="baseline"/>
        <sz val="11"/>
        <color theme="1" tint="4.9989318521683403E-2"/>
        <name val="Trebuchet MS"/>
        <family val="2"/>
        <scheme val="minor"/>
      </font>
      <numFmt numFmtId="164" formatCode="&quot;$&quot;#,##0.00"/>
      <fill>
        <patternFill patternType="solid">
          <fgColor indexed="64"/>
          <bgColor theme="4" tint="0.59999389629810485"/>
        </patternFill>
      </fill>
      <alignment horizontal="left" vertical="center" textRotation="0" wrapText="0" indent="1" justifyLastLine="0" shrinkToFit="0" readingOrder="0"/>
    </dxf>
    <dxf>
      <font>
        <b val="0"/>
        <i val="0"/>
        <strike val="0"/>
        <condense val="0"/>
        <extend val="0"/>
        <outline val="0"/>
        <shadow val="0"/>
        <u val="none"/>
        <vertAlign val="baseline"/>
        <sz val="11"/>
        <color theme="1" tint="4.9989318521683403E-2"/>
        <name val="Trebuchet MS"/>
        <family val="2"/>
        <scheme val="minor"/>
      </font>
      <fill>
        <patternFill patternType="solid">
          <fgColor indexed="64"/>
          <bgColor theme="4" tint="0.59999389629810485"/>
        </patternFill>
      </fill>
      <alignment horizontal="left" vertical="center" textRotation="0" wrapText="0" indent="0" justifyLastLine="0" shrinkToFit="0" readingOrder="0"/>
    </dxf>
    <dxf>
      <font>
        <b val="0"/>
        <i val="0"/>
        <strike val="0"/>
        <condense val="0"/>
        <extend val="0"/>
        <outline val="0"/>
        <shadow val="0"/>
        <u val="none"/>
        <vertAlign val="baseline"/>
        <sz val="11"/>
        <color theme="1" tint="4.9989318521683403E-2"/>
        <name val="Trebuchet MS"/>
        <family val="2"/>
        <scheme val="minor"/>
      </font>
      <fill>
        <patternFill patternType="solid">
          <fgColor indexed="64"/>
          <bgColor theme="4" tint="0.59999389629810485"/>
        </patternFill>
      </fill>
      <alignment horizontal="left" vertical="center" textRotation="0" wrapText="0" indent="1" justifyLastLine="0" shrinkToFit="0" readingOrder="0"/>
    </dxf>
    <dxf>
      <font>
        <b val="0"/>
        <i val="0"/>
        <strike val="0"/>
        <condense val="0"/>
        <extend val="0"/>
        <outline val="0"/>
        <shadow val="0"/>
        <u val="none"/>
        <vertAlign val="baseline"/>
        <sz val="11"/>
        <color theme="1" tint="4.9989318521683403E-2"/>
        <name val="Trebuchet MS"/>
        <family val="2"/>
        <scheme val="minor"/>
      </font>
    </dxf>
    <dxf>
      <font>
        <b val="0"/>
        <i val="0"/>
        <strike val="0"/>
        <condense val="0"/>
        <extend val="0"/>
        <outline val="0"/>
        <shadow val="0"/>
        <u val="none"/>
        <vertAlign val="baseline"/>
        <sz val="11"/>
        <color theme="1" tint="4.9989318521683403E-2"/>
        <name val="Trebuchet MS"/>
        <family val="2"/>
        <scheme val="minor"/>
      </font>
    </dxf>
    <dxf>
      <font>
        <strike val="0"/>
        <outline val="0"/>
        <shadow val="0"/>
        <u val="none"/>
        <vertAlign val="baseline"/>
        <sz val="11"/>
        <color theme="1" tint="4.9989318521683403E-2"/>
        <name val="Trebuchet MS"/>
        <family val="2"/>
        <scheme val="minor"/>
      </font>
      <fill>
        <patternFill patternType="none">
          <fgColor indexed="64"/>
          <bgColor auto="1"/>
        </patternFill>
      </fill>
    </dxf>
    <dxf>
      <font>
        <strike val="0"/>
        <outline val="0"/>
        <shadow val="0"/>
        <u val="none"/>
        <vertAlign val="baseline"/>
        <sz val="11"/>
        <color theme="1" tint="4.9989318521683403E-2"/>
        <name val="Trebuchet MS"/>
        <family val="2"/>
        <scheme val="minor"/>
      </font>
      <fill>
        <patternFill patternType="none">
          <fgColor indexed="64"/>
          <bgColor auto="1"/>
        </patternFill>
      </fill>
    </dxf>
    <dxf>
      <font>
        <strike val="0"/>
        <outline val="0"/>
        <shadow val="0"/>
        <u val="none"/>
        <vertAlign val="baseline"/>
        <sz val="11"/>
        <color theme="1" tint="4.9989318521683403E-2"/>
        <name val="Trebuchet MS"/>
        <family val="2"/>
        <scheme val="minor"/>
      </font>
      <fill>
        <patternFill patternType="none">
          <fgColor indexed="64"/>
          <bgColor auto="1"/>
        </patternFill>
      </fill>
    </dxf>
    <dxf>
      <font>
        <strike val="0"/>
        <outline val="0"/>
        <shadow val="0"/>
        <u val="none"/>
        <vertAlign val="baseline"/>
        <sz val="11"/>
        <color theme="1" tint="4.9989318521683403E-2"/>
        <name val="Trebuchet MS"/>
        <family val="2"/>
        <scheme val="minor"/>
      </font>
      <fill>
        <patternFill patternType="none">
          <fgColor indexed="64"/>
          <bgColor auto="1"/>
        </patternFill>
      </fill>
    </dxf>
    <dxf>
      <font>
        <strike val="0"/>
        <outline val="0"/>
        <shadow val="0"/>
        <u val="none"/>
        <vertAlign val="baseline"/>
        <sz val="11"/>
        <color theme="1" tint="4.9989318521683403E-2"/>
        <name val="Trebuchet MS"/>
        <family val="2"/>
        <scheme val="minor"/>
      </font>
      <fill>
        <patternFill patternType="none">
          <fgColor indexed="64"/>
          <bgColor auto="1"/>
        </patternFill>
      </fill>
    </dxf>
    <dxf>
      <font>
        <strike val="0"/>
        <outline val="0"/>
        <shadow val="0"/>
        <u val="none"/>
        <vertAlign val="baseline"/>
        <sz val="11"/>
        <color theme="0"/>
        <name val="Trebuchet MS"/>
        <family val="2"/>
        <scheme val="minor"/>
      </font>
      <fill>
        <patternFill patternType="none">
          <fgColor indexed="64"/>
          <bgColor auto="1"/>
        </patternFill>
      </fill>
    </dxf>
    <dxf>
      <font>
        <strike val="0"/>
        <outline val="0"/>
        <shadow val="0"/>
        <u val="none"/>
        <vertAlign val="baseline"/>
        <sz val="11"/>
        <color theme="1" tint="4.9989318521683403E-2"/>
        <name val="Trebuchet MS"/>
        <family val="2"/>
        <scheme val="minor"/>
      </font>
      <fill>
        <patternFill patternType="none">
          <fgColor indexed="64"/>
          <bgColor auto="1"/>
        </patternFill>
      </fill>
    </dxf>
    <dxf>
      <font>
        <strike val="0"/>
        <outline val="0"/>
        <shadow val="0"/>
        <u val="none"/>
        <vertAlign val="baseline"/>
        <sz val="11"/>
        <color theme="1" tint="4.9989318521683403E-2"/>
        <name val="Trebuchet MS"/>
        <family val="2"/>
        <scheme val="minor"/>
      </font>
      <fill>
        <patternFill patternType="none">
          <fgColor indexed="64"/>
          <bgColor auto="1"/>
        </patternFill>
      </fill>
    </dxf>
    <dxf>
      <font>
        <strike val="0"/>
        <outline val="0"/>
        <shadow val="0"/>
        <u val="none"/>
        <vertAlign val="baseline"/>
        <sz val="11"/>
        <color theme="1" tint="4.9989318521683403E-2"/>
        <name val="Trebuchet MS"/>
        <family val="2"/>
        <scheme val="minor"/>
      </font>
      <fill>
        <patternFill patternType="solid">
          <fgColor indexed="64"/>
          <bgColor theme="4" tint="0.39997558519241921"/>
        </patternFill>
      </fill>
    </dxf>
    <dxf>
      <font>
        <strike val="0"/>
        <outline val="0"/>
        <shadow val="0"/>
        <u val="none"/>
        <vertAlign val="baseline"/>
        <sz val="11"/>
        <color theme="1" tint="4.9989318521683403E-2"/>
        <name val="Trebuchet MS"/>
        <family val="2"/>
        <scheme val="minor"/>
      </font>
      <fill>
        <patternFill patternType="none">
          <fgColor indexed="64"/>
          <bgColor auto="1"/>
        </patternFill>
      </fill>
    </dxf>
    <dxf>
      <font>
        <strike val="0"/>
        <outline val="0"/>
        <shadow val="0"/>
        <u val="none"/>
        <vertAlign val="baseline"/>
        <sz val="11"/>
        <color theme="1" tint="4.9989318521683403E-2"/>
        <name val="Trebuchet MS"/>
        <family val="2"/>
        <scheme val="minor"/>
      </font>
      <fill>
        <patternFill patternType="none">
          <fgColor indexed="64"/>
          <bgColor auto="1"/>
        </patternFill>
      </fill>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font>
        <b/>
        <i val="0"/>
        <color auto="1"/>
      </font>
      <fill>
        <patternFill patternType="solid">
          <fgColor theme="9"/>
          <bgColor theme="9"/>
        </patternFill>
      </fill>
      <border diagonalUp="0" diagonalDown="0">
        <left/>
        <right/>
        <top style="thin">
          <color theme="0"/>
        </top>
        <bottom/>
        <vertical/>
        <horizontal/>
      </border>
    </dxf>
    <dxf>
      <font>
        <b/>
        <i val="0"/>
        <color auto="1"/>
      </font>
      <fill>
        <patternFill patternType="solid">
          <fgColor theme="6" tint="-9.9948118533890809E-2"/>
          <bgColor theme="6" tint="-9.9948118533890809E-2"/>
        </patternFill>
      </fill>
      <border diagonalUp="0" diagonalDown="0">
        <left/>
        <right/>
        <top/>
        <bottom style="thin">
          <color theme="0"/>
        </bottom>
        <vertical/>
        <horizontal/>
      </border>
    </dxf>
    <dxf>
      <font>
        <b/>
        <i val="0"/>
        <color auto="1"/>
      </font>
      <fill>
        <patternFill patternType="solid">
          <fgColor theme="9"/>
          <bgColor theme="9"/>
        </patternFill>
      </fill>
      <border diagonalUp="0" diagonalDown="0">
        <left/>
        <right/>
        <top/>
        <bottom/>
        <vertical style="thin">
          <color theme="0"/>
        </vertical>
        <horizontal/>
      </border>
    </dxf>
    <dxf>
      <font>
        <b/>
        <i val="0"/>
        <color auto="1"/>
      </font>
      <fill>
        <patternFill patternType="solid">
          <fgColor theme="4" tint="0.59996337778862885"/>
          <bgColor theme="4" tint="0.59996337778862885"/>
        </patternFill>
      </fill>
      <border diagonalUp="0" diagonalDown="0">
        <left/>
        <right/>
        <top style="thin">
          <color theme="0"/>
        </top>
        <bottom/>
        <vertical/>
        <horizontal/>
      </border>
    </dxf>
    <dxf>
      <font>
        <b/>
        <i val="0"/>
        <color auto="1"/>
      </font>
      <fill>
        <patternFill patternType="solid">
          <fgColor theme="4" tint="0.39994506668294322"/>
          <bgColor theme="4" tint="0.39994506668294322"/>
        </patternFill>
      </fill>
      <border diagonalUp="0" diagonalDown="0">
        <left/>
        <right/>
        <top/>
        <bottom style="thin">
          <color theme="0"/>
        </bottom>
        <vertical/>
        <horizontal/>
      </border>
    </dxf>
    <dxf>
      <font>
        <b/>
        <i val="0"/>
        <color auto="1"/>
      </font>
      <fill>
        <patternFill patternType="solid">
          <fgColor theme="4" tint="0.79989013336588644"/>
          <bgColor theme="4" tint="0.59996337778862885"/>
        </patternFill>
      </fill>
      <border diagonalUp="0" diagonalDown="0">
        <left/>
        <right/>
        <top/>
        <bottom/>
        <vertical style="thin">
          <color theme="0"/>
        </vertical>
        <horizontal/>
      </border>
    </dxf>
    <dxf>
      <font>
        <b/>
        <color theme="1"/>
      </font>
      <border>
        <bottom style="thin">
          <color theme="5"/>
        </bottom>
        <vertical/>
        <horizontal/>
      </border>
    </dxf>
    <dxf>
      <font>
        <color theme="1"/>
      </font>
      <border>
        <left style="thin">
          <color theme="5"/>
        </left>
        <right style="thin">
          <color theme="5"/>
        </right>
        <top style="thin">
          <color theme="5"/>
        </top>
        <bottom style="thin">
          <color theme="5"/>
        </bottom>
        <vertical/>
        <horizontal/>
      </border>
    </dxf>
  </dxfs>
  <tableStyles count="5" defaultTableStyle="TableStyleMedium2" defaultPivotStyle="PivotStyleMedium2">
    <tableStyle name="Monthly bank Reconciliation" pivot="0" table="0" count="10" xr9:uid="{00000000-0011-0000-FFFF-FFFF00000000}">
      <tableStyleElement type="wholeTable" dxfId="45"/>
      <tableStyleElement type="headerRow" dxfId="44"/>
    </tableStyle>
    <tableStyle name="Monthly Bank Reconciliation - deposits" pivot="0" count="3" xr9:uid="{00000000-0011-0000-FFFF-FFFF01000000}">
      <tableStyleElement type="wholeTable" dxfId="43"/>
      <tableStyleElement type="headerRow" dxfId="42"/>
      <tableStyleElement type="totalRow" dxfId="41"/>
    </tableStyle>
    <tableStyle name="Monthly Bank Reconciliation - withdrawls" pivot="0" count="3" xr9:uid="{00000000-0011-0000-FFFF-FFFF02000000}">
      <tableStyleElement type="wholeTable" dxfId="40"/>
      <tableStyleElement type="headerRow" dxfId="39"/>
      <tableStyleElement type="totalRow" dxfId="38"/>
    </tableStyle>
    <tableStyle name="Monthly bank Reconciliation_2" pivot="0" table="0" count="10" xr9:uid="{00000000-0011-0000-FFFF-FFFF03000000}">
      <tableStyleElement type="wholeTable" dxfId="37"/>
      <tableStyleElement type="headerRow" dxfId="36"/>
    </tableStyle>
    <tableStyle name="Monthly bank Reconciliation_2 2" pivot="0" table="0" count="10" xr9:uid="{00000000-0011-0000-FFFF-FFFF04000000}">
      <tableStyleElement type="wholeTable" dxfId="35"/>
      <tableStyleElement type="headerRow" dxfId="34"/>
    </tableStyle>
  </tableStyles>
  <extLst>
    <ext xmlns:x14="http://schemas.microsoft.com/office/spreadsheetml/2009/9/main" uri="{46F421CA-312F-682f-3DD2-61675219B42D}">
      <x14:dxfs count="24">
        <dxf>
          <font>
            <color rgb="FF000000"/>
          </font>
          <fill>
            <patternFill patternType="solid">
              <fgColor auto="1"/>
              <bgColor theme="4" tint="0.7999816888943144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7999816888943144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7999816888943144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79998168889431442"/>
            </pattern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tint="-0.24994659260841701"/>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theme="4"/>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theme="4"/>
            </patternFill>
          </fill>
          <border>
            <left style="thin">
              <color rgb="FFC0C0C0"/>
            </left>
            <right style="thin">
              <color rgb="FFC0C0C0"/>
            </right>
            <top style="thin">
              <color rgb="FFC0C0C0"/>
            </top>
            <bottom style="thin">
              <color rgb="FFC0C0C0"/>
            </bottom>
            <vertical/>
            <horizontal/>
          </border>
        </dxf>
        <dxf>
          <font>
            <color rgb="FF000000"/>
          </font>
          <fill>
            <patternFill patternType="solid">
              <fgColor auto="1"/>
              <bgColor theme="4" tint="0.7999816888943144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7999816888943144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7999816888943144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79998168889431442"/>
            </pattern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24994659260841701"/>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tint="-0.24994659260841701"/>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theme="4" tint="-0.24994659260841701"/>
            </patternFill>
          </fill>
          <border>
            <left style="thin">
              <color rgb="FFC0C0C0"/>
            </left>
            <right style="thin">
              <color rgb="FFC0C0C0"/>
            </right>
            <top style="thin">
              <color rgb="FFC0C0C0"/>
            </top>
            <bottom style="thin">
              <color rgb="FFC0C0C0"/>
            </bottom>
            <vertical/>
            <horizontal/>
          </border>
        </dxf>
        <dxf>
          <font>
            <color rgb="FF000000"/>
          </font>
          <fill>
            <patternFill patternType="solid">
              <fgColor auto="1"/>
              <bgColor theme="5" tint="0.7999816888943144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5" tint="0.7999816888943144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5" tint="0.79998168889431442"/>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5" tint="0.79998168889431442"/>
            </patternFill>
          </fill>
          <border>
            <left style="thin">
              <color rgb="FF999999"/>
            </left>
            <right style="thin">
              <color rgb="FF999999"/>
            </right>
            <top style="thin">
              <color rgb="FF999999"/>
            </top>
            <bottom style="thin">
              <color rgb="FF999999"/>
            </bottom>
            <vertical/>
            <horizontal/>
          </border>
        </dxf>
        <dxf>
          <font>
            <color theme="5" tint="-0.249977111117893"/>
          </font>
          <fill>
            <patternFill patternType="solid">
              <fgColor theme="5" tint="0.59999389629810485"/>
              <bgColor theme="5" tint="0.59999389629810485"/>
            </patternFill>
          </fill>
          <border>
            <left style="thin">
              <color theme="5" tint="0.59999389629810485"/>
            </left>
            <right style="thin">
              <color theme="5" tint="0.59999389629810485"/>
            </right>
            <top style="thin">
              <color theme="5" tint="0.59999389629810485"/>
            </top>
            <bottom style="thin">
              <color theme="5" tint="0.59999389629810485"/>
            </bottom>
            <vertical/>
            <horizontal/>
          </border>
        </dxf>
        <dxf>
          <font>
            <color theme="0"/>
          </font>
          <fill>
            <patternFill patternType="solid">
              <fgColor theme="5"/>
              <bgColor theme="5"/>
            </patternFill>
          </fill>
          <border>
            <left style="thin">
              <color theme="5"/>
            </left>
            <right style="thin">
              <color theme="5"/>
            </right>
            <top style="thin">
              <color theme="5"/>
            </top>
            <bottom style="thin">
              <color theme="5"/>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Monthly bank Reconciliation">
        <x14:slicerStyle name="Monthly bank Reconciliation">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Monthly bank Reconciliation_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Monthly bank Reconciliation_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sharedStrings" Target="sharedStrings.xml"/><Relationship Id="rId5" Type="http://schemas.openxmlformats.org/officeDocument/2006/relationships/pivotCacheDefinition" Target="pivotCache/pivotCacheDefinition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3175</xdr:colOff>
      <xdr:row>6</xdr:row>
      <xdr:rowOff>6351</xdr:rowOff>
    </xdr:from>
    <xdr:to>
      <xdr:col>10</xdr:col>
      <xdr:colOff>19685</xdr:colOff>
      <xdr:row>10</xdr:row>
      <xdr:rowOff>27305</xdr:rowOff>
    </xdr:to>
    <mc:AlternateContent xmlns:mc="http://schemas.openxmlformats.org/markup-compatibility/2006" xmlns:sle15="http://schemas.microsoft.com/office/drawing/2012/slicer">
      <mc:Choice Requires="sle15">
        <xdr:graphicFrame macro="">
          <xdr:nvGraphicFramePr>
            <xdr:cNvPr id="6" name="description" descr="Deposits slicer to filter deposited items by description">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microsoft.com/office/drawing/2010/slicer">
              <sle:slicer xmlns:sle="http://schemas.microsoft.com/office/drawing/2010/slicer" name="description"/>
            </a:graphicData>
          </a:graphic>
        </xdr:graphicFrame>
      </mc:Choice>
      <mc:Fallback xmlns="">
        <xdr:sp macro="" textlink="">
          <xdr:nvSpPr>
            <xdr:cNvPr id="0" name=""/>
            <xdr:cNvSpPr>
              <a:spLocks noTextEdit="1"/>
            </xdr:cNvSpPr>
          </xdr:nvSpPr>
          <xdr:spPr>
            <a:xfrm>
              <a:off x="7826375" y="2089151"/>
              <a:ext cx="1828800" cy="144779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9</xdr:col>
      <xdr:colOff>28575</xdr:colOff>
      <xdr:row>1</xdr:row>
      <xdr:rowOff>12700</xdr:rowOff>
    </xdr:from>
    <xdr:to>
      <xdr:col>9</xdr:col>
      <xdr:colOff>1778317</xdr:colOff>
      <xdr:row>5</xdr:row>
      <xdr:rowOff>545908</xdr:rowOff>
    </xdr:to>
    <mc:AlternateContent xmlns:mc="http://schemas.openxmlformats.org/markup-compatibility/2006" xmlns:sle15="http://schemas.microsoft.com/office/drawing/2012/slicer">
      <mc:Choice Requires="sle15">
        <xdr:graphicFrame macro="">
          <xdr:nvGraphicFramePr>
            <xdr:cNvPr id="3" name="for 1" descr="Withdrawals slicer to filter withdrawal items by withdrawal for">
              <a:extLst>
                <a:ext uri="{FF2B5EF4-FFF2-40B4-BE49-F238E27FC236}">
                  <a16:creationId xmlns:a16="http://schemas.microsoft.com/office/drawing/2014/main" id="{3F01FCF7-F26F-41B6-B277-8E5E21EECECD}"/>
                </a:ext>
              </a:extLst>
            </xdr:cNvPr>
            <xdr:cNvGraphicFramePr/>
          </xdr:nvGraphicFramePr>
          <xdr:xfrm>
            <a:off x="0" y="0"/>
            <a:ext cx="0" cy="0"/>
          </xdr:xfrm>
          <a:graphic>
            <a:graphicData uri="http://schemas.microsoft.com/office/drawing/2010/slicer">
              <sle:slicer xmlns:sle="http://schemas.microsoft.com/office/drawing/2010/slicer" name="for 1"/>
            </a:graphicData>
          </a:graphic>
        </xdr:graphicFrame>
      </mc:Choice>
      <mc:Fallback xmlns="">
        <xdr:sp macro="" textlink="">
          <xdr:nvSpPr>
            <xdr:cNvPr id="0" name=""/>
            <xdr:cNvSpPr>
              <a:spLocks noTextEdit="1"/>
            </xdr:cNvSpPr>
          </xdr:nvSpPr>
          <xdr:spPr>
            <a:xfrm>
              <a:off x="7851775" y="190500"/>
              <a:ext cx="1828800" cy="1819402"/>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xdr:colOff>
      <xdr:row>0</xdr:row>
      <xdr:rowOff>0</xdr:rowOff>
    </xdr:from>
    <xdr:to>
      <xdr:col>12</xdr:col>
      <xdr:colOff>105706</xdr:colOff>
      <xdr:row>41</xdr:row>
      <xdr:rowOff>64702</xdr:rowOff>
    </xdr:to>
    <xdr:pic>
      <xdr:nvPicPr>
        <xdr:cNvPr id="3" name="Picture 2">
          <a:extLst>
            <a:ext uri="{FF2B5EF4-FFF2-40B4-BE49-F238E27FC236}">
              <a16:creationId xmlns:a16="http://schemas.microsoft.com/office/drawing/2014/main" id="{FB5B18FF-5583-854B-FF34-8ED89E0AD510}"/>
            </a:ext>
          </a:extLst>
        </xdr:cNvPr>
        <xdr:cNvPicPr>
          <a:picLocks noChangeAspect="1"/>
        </xdr:cNvPicPr>
      </xdr:nvPicPr>
      <xdr:blipFill>
        <a:blip xmlns:r="http://schemas.openxmlformats.org/officeDocument/2006/relationships" r:embed="rId1"/>
        <a:stretch>
          <a:fillRect/>
        </a:stretch>
      </xdr:blipFill>
      <xdr:spPr>
        <a:xfrm>
          <a:off x="10096500" y="0"/>
          <a:ext cx="6668431" cy="860862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176.550927083335" createdVersion="8" refreshedVersion="8" minRefreshableVersion="3" recordCount="7" xr:uid="{22328328-872D-4904-81EE-276E2054F3D1}">
  <cacheSource type="worksheet">
    <worksheetSource name="Deposits"/>
  </cacheSource>
  <cacheFields count="7">
    <cacheField name="Deposit No." numFmtId="165">
      <sharedItems containsSemiMixedTypes="0" containsString="0" containsNumber="1" containsInteger="1" minValue="1" maxValue="7"/>
    </cacheField>
    <cacheField name="Date" numFmtId="14">
      <sharedItems containsBlank="1"/>
    </cacheField>
    <cacheField name="Amount" numFmtId="164">
      <sharedItems containsString="0" containsBlank="1" containsNumber="1" minValue="54.78" maxValue="54.78"/>
    </cacheField>
    <cacheField name="Description" numFmtId="0">
      <sharedItems containsBlank="1" count="3">
        <s v="Ticket sales"/>
        <m/>
        <s v="Transferred from BUSU" u="1"/>
      </sharedItems>
    </cacheField>
    <cacheField name="Receipts?" numFmtId="0">
      <sharedItems containsBlank="1"/>
    </cacheField>
    <cacheField name="Comment" numFmtId="0">
      <sharedItems containsNonDate="0" containsString="0" containsBlank="1"/>
    </cacheField>
    <cacheField name="Reconciled" numFmtId="0">
      <sharedItems containsBlank="1" count="3">
        <s v="yes"/>
        <s v="no"/>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176.670945833335" createdVersion="8" refreshedVersion="8" minRefreshableVersion="3" recordCount="6" xr:uid="{CD4688DD-C11F-4F3F-944D-ED89E5BD628A}">
  <cacheSource type="worksheet">
    <worksheetSource name="Checks"/>
  </cacheSource>
  <cacheFields count="7">
    <cacheField name="Type" numFmtId="0">
      <sharedItems containsNonDate="0" containsString="0" containsBlank="1"/>
    </cacheField>
    <cacheField name="Date" numFmtId="14">
      <sharedItems containsBlank="1"/>
    </cacheField>
    <cacheField name="Amount" numFmtId="164">
      <sharedItems containsString="0" containsBlank="1" containsNumber="1" minValue="1" maxValue="960.5"/>
    </cacheField>
    <cacheField name="For" numFmtId="0">
      <sharedItems containsBlank="1" count="8">
        <s v="Food Purchase"/>
        <s v="Table Rental"/>
        <s v="Interac Service charge"/>
        <m/>
        <s v="fada" u="1"/>
        <s v="Gas" u="1"/>
        <s v="Food" u="1"/>
        <s v="abc" u="1"/>
      </sharedItems>
    </cacheField>
    <cacheField name="Receipts?" numFmtId="0">
      <sharedItems containsBlank="1"/>
    </cacheField>
    <cacheField name="Comment" numFmtId="0">
      <sharedItems containsBlank="1"/>
    </cacheField>
    <cacheField name="Reconciled" numFmtId="0">
      <sharedItems count="2">
        <s v="yes"/>
        <s v="n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n v="1"/>
    <s v="3/10/2023"/>
    <n v="54.78"/>
    <x v="0"/>
    <s v="no"/>
    <m/>
    <x v="0"/>
  </r>
  <r>
    <n v="2"/>
    <m/>
    <m/>
    <x v="1"/>
    <s v="no"/>
    <m/>
    <x v="1"/>
  </r>
  <r>
    <n v="3"/>
    <m/>
    <m/>
    <x v="1"/>
    <s v="no"/>
    <m/>
    <x v="1"/>
  </r>
  <r>
    <n v="4"/>
    <m/>
    <m/>
    <x v="1"/>
    <s v="no"/>
    <m/>
    <x v="1"/>
  </r>
  <r>
    <n v="5"/>
    <m/>
    <m/>
    <x v="1"/>
    <m/>
    <m/>
    <x v="2"/>
  </r>
  <r>
    <n v="6"/>
    <m/>
    <m/>
    <x v="1"/>
    <m/>
    <m/>
    <x v="2"/>
  </r>
  <r>
    <n v="7"/>
    <m/>
    <m/>
    <x v="1"/>
    <m/>
    <m/>
    <x v="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
  <r>
    <m/>
    <s v="3/10/2023"/>
    <n v="960.5"/>
    <x v="0"/>
    <s v="yes"/>
    <m/>
    <x v="0"/>
  </r>
  <r>
    <m/>
    <s v="3/10/2023"/>
    <n v="92"/>
    <x v="1"/>
    <s v="yes"/>
    <m/>
    <x v="0"/>
  </r>
  <r>
    <m/>
    <s v="3/10/2023"/>
    <n v="1"/>
    <x v="2"/>
    <s v="no"/>
    <s v="Bank charges that reflects in Bank Statement"/>
    <x v="0"/>
  </r>
  <r>
    <m/>
    <s v="3/20/2023"/>
    <n v="1"/>
    <x v="2"/>
    <s v="no"/>
    <s v="Bank charges that reflects in Bank Statement"/>
    <x v="0"/>
  </r>
  <r>
    <m/>
    <s v="3/31/2023"/>
    <n v="3"/>
    <x v="2"/>
    <s v="no"/>
    <s v="Bank charges that reflects in Bank Statement"/>
    <x v="0"/>
  </r>
  <r>
    <m/>
    <m/>
    <m/>
    <x v="3"/>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3341C4E-5036-48B2-A6F3-18D5707013BA}" name="PivotTable2" cacheId="5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M8:N10" firstHeaderRow="1" firstDataRow="1" firstDataCol="1" rowPageCount="1" colPageCount="1"/>
  <pivotFields count="7">
    <pivotField numFmtId="165" showAll="0"/>
    <pivotField showAll="0"/>
    <pivotField dataField="1" showAll="0"/>
    <pivotField axis="axisRow" showAll="0">
      <items count="4">
        <item x="1"/>
        <item m="1" x="2"/>
        <item x="0"/>
        <item t="default"/>
      </items>
    </pivotField>
    <pivotField showAll="0"/>
    <pivotField showAll="0"/>
    <pivotField axis="axisPage" showAll="0">
      <items count="4">
        <item x="1"/>
        <item x="2"/>
        <item x="0"/>
        <item t="default"/>
      </items>
    </pivotField>
  </pivotFields>
  <rowFields count="1">
    <field x="3"/>
  </rowFields>
  <rowItems count="2">
    <i>
      <x/>
    </i>
    <i t="grand">
      <x/>
    </i>
  </rowItems>
  <colItems count="1">
    <i/>
  </colItems>
  <pageFields count="1">
    <pageField fld="6" item="0" hier="-1"/>
  </pageFields>
  <dataFields count="1">
    <dataField name="Sum of Amount" fld="2" baseField="3" baseItem="0"/>
  </dataField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87A2954-C96D-4994-A6DF-55016FFFD20C}" name="PivotTable1" cacheId="6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M3:N5" firstHeaderRow="1" firstDataRow="1" firstDataCol="1" rowPageCount="1" colPageCount="1"/>
  <pivotFields count="7">
    <pivotField showAll="0"/>
    <pivotField showAll="0"/>
    <pivotField dataField="1" showAll="0"/>
    <pivotField axis="axisRow" showAll="0">
      <items count="9">
        <item x="3"/>
        <item m="1" x="7"/>
        <item m="1" x="4"/>
        <item m="1" x="5"/>
        <item m="1" x="6"/>
        <item x="0"/>
        <item x="1"/>
        <item x="2"/>
        <item t="default"/>
      </items>
    </pivotField>
    <pivotField showAll="0"/>
    <pivotField showAll="0"/>
    <pivotField axis="axisPage" showAll="0">
      <items count="3">
        <item x="1"/>
        <item x="0"/>
        <item t="default"/>
      </items>
    </pivotField>
  </pivotFields>
  <rowFields count="1">
    <field x="3"/>
  </rowFields>
  <rowItems count="2">
    <i>
      <x/>
    </i>
    <i t="grand">
      <x/>
    </i>
  </rowItems>
  <colItems count="1">
    <i/>
  </colItems>
  <pageFields count="1">
    <pageField fld="6" item="0" hier="-1"/>
  </pageFields>
  <dataFields count="1">
    <dataField name="Sum of Amount" fld="2" baseField="3" baseItem="0"/>
  </dataField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escription" xr10:uid="{00000000-0013-0000-FFFF-FFFF01000000}" sourceName="Description">
  <extLst>
    <x:ext xmlns:x15="http://schemas.microsoft.com/office/spreadsheetml/2010/11/main" uri="{2F2917AC-EB37-4324-AD4E-5DD8C200BD13}">
      <x15:tableSlicerCache tableId="2" column="3"/>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or1" xr10:uid="{00000000-0013-0000-FFFF-FFFF02000000}" sourceName="For">
  <extLst>
    <x:ext xmlns:x15="http://schemas.microsoft.com/office/spreadsheetml/2010/11/main" uri="{2F2917AC-EB37-4324-AD4E-5DD8C200BD13}">
      <x15:tableSlicerCache tableId="3" column="4"/>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escription" xr10:uid="{00000000-0014-0000-FFFF-FFFF01000000}" cache="Slicer_description" caption="Description filter" style="SlicerStyleLight1"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for 1" xr10:uid="{00000000-0014-0000-FFFF-FFFF02000000}" cache="Slicer_for1" caption="For filter" style="SlicerStyleLigh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Deposits" displayName="Deposits" ref="B8:H16" totalsRowCount="1" headerRowDxfId="33" dataDxfId="32" totalsRowDxfId="31">
  <autoFilter ref="B8:H15" xr:uid="{00000000-0009-0000-0100-000002000000}"/>
  <tableColumns count="7">
    <tableColumn id="4" xr3:uid="{00000000-0010-0000-0000-000004000000}" name="Deposit No." totalsRowLabel="TOTAL" dataDxfId="30" totalsRowDxfId="20" dataCellStyle="Comma">
      <calculatedColumnFormula>ROW()-ROW(Deposits[[#Headers],[Deposit No.]])</calculatedColumnFormula>
    </tableColumn>
    <tableColumn id="1" xr3:uid="{00000000-0010-0000-0000-000001000000}" name="Date" dataDxfId="29" totalsRowDxfId="19" dataCellStyle="Date"/>
    <tableColumn id="2" xr3:uid="{00000000-0010-0000-0000-000002000000}" name="Amount" totalsRowFunction="sum" dataDxfId="28" totalsRowDxfId="18" dataCellStyle="Currency [0]"/>
    <tableColumn id="3" xr3:uid="{00000000-0010-0000-0000-000003000000}" name="Description" dataDxfId="27" totalsRowDxfId="17"/>
    <tableColumn id="6" xr3:uid="{0E998D9E-B9EF-4C6C-95CB-D0F46D67C523}" name="Receipts?" dataDxfId="22" totalsRowDxfId="16"/>
    <tableColumn id="7" xr3:uid="{CB4F2DA9-55C8-4EB7-9E1C-A1F89D695F63}" name="Comment" dataDxfId="21" totalsRowDxfId="15"/>
    <tableColumn id="5" xr3:uid="{00000000-0010-0000-0000-000005000000}" name="Reconciled" dataDxfId="26" totalsRowDxfId="14"/>
  </tableColumns>
  <tableStyleInfo name="Monthly Bank Reconciliation - deposits" showFirstColumn="0" showLastColumn="0" showRowStripes="0" showColumnStripes="0"/>
  <extLst>
    <ext xmlns:x14="http://schemas.microsoft.com/office/spreadsheetml/2009/9/main" uri="{504A1905-F514-4f6f-8877-14C23A59335A}">
      <x14:table altTextSummary="Enter deposit number, date, amount, description, and reconciled status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Checks" displayName="Checks" ref="B3:H10" totalsRowCount="1" headerRowDxfId="25" dataDxfId="24" totalsRowDxfId="23">
  <autoFilter ref="B3:H9" xr:uid="{00000000-0009-0000-0100-000003000000}"/>
  <tableColumns count="7">
    <tableColumn id="1" xr3:uid="{00000000-0010-0000-0100-000001000000}" name="Type" totalsRowLabel="TOTAL" dataDxfId="13" totalsRowDxfId="6"/>
    <tableColumn id="2" xr3:uid="{00000000-0010-0000-0100-000002000000}" name="Date" dataDxfId="12" totalsRowDxfId="5" dataCellStyle="Date"/>
    <tableColumn id="3" xr3:uid="{00000000-0010-0000-0100-000003000000}" name="Amount" totalsRowFunction="sum" dataDxfId="11" totalsRowDxfId="4" dataCellStyle="Currency [0]"/>
    <tableColumn id="4" xr3:uid="{00000000-0010-0000-0100-000004000000}" name="For" dataDxfId="10" totalsRowDxfId="3"/>
    <tableColumn id="7" xr3:uid="{23333365-5FBA-44C8-A37B-DBEEE43B74F6}" name="Receipts?" dataDxfId="9" totalsRowDxfId="2"/>
    <tableColumn id="6" xr3:uid="{1080688F-E4F9-4180-8CCC-49CE3186A813}" name="Comment" dataDxfId="8" totalsRowDxfId="1"/>
    <tableColumn id="5" xr3:uid="{00000000-0010-0000-0100-000005000000}" name="Reconciled" dataDxfId="7" totalsRowDxfId="0"/>
  </tableColumns>
  <tableStyleInfo name="Monthly Bank Reconciliation - withdrawls" showFirstColumn="0" showLastColumn="0" showRowStripes="0" showColumnStripes="0"/>
  <extLst>
    <ext xmlns:x14="http://schemas.microsoft.com/office/spreadsheetml/2009/9/main" uri="{504A1905-F514-4f6f-8877-14C23A59335A}">
      <x14:table altTextSummary="Enter withdrawal type, date, amount, for, and reconciled status in this table"/>
    </ext>
  </extLst>
</table>
</file>

<file path=xl/theme/theme1.xml><?xml version="1.0" encoding="utf-8"?>
<a:theme xmlns:a="http://schemas.openxmlformats.org/drawingml/2006/main" name="Monthly Bank Reconciliation">
  <a:themeElements>
    <a:clrScheme name="Business monthly Budget">
      <a:dk1>
        <a:srgbClr val="000000"/>
      </a:dk1>
      <a:lt1>
        <a:srgbClr val="FFFFFF"/>
      </a:lt1>
      <a:dk2>
        <a:srgbClr val="57999A"/>
      </a:dk2>
      <a:lt2>
        <a:srgbClr val="E7E6E6"/>
      </a:lt2>
      <a:accent1>
        <a:srgbClr val="7DBAB2"/>
      </a:accent1>
      <a:accent2>
        <a:srgbClr val="A9D4BF"/>
      </a:accent2>
      <a:accent3>
        <a:srgbClr val="D4E6CF"/>
      </a:accent3>
      <a:accent4>
        <a:srgbClr val="468282"/>
      </a:accent4>
      <a:accent5>
        <a:srgbClr val="89CCC3"/>
      </a:accent5>
      <a:accent6>
        <a:srgbClr val="E0F5DB"/>
      </a:accent6>
      <a:hlink>
        <a:srgbClr val="0563C1"/>
      </a:hlink>
      <a:folHlink>
        <a:srgbClr val="954F72"/>
      </a:folHlink>
    </a:clrScheme>
    <a:fontScheme name="Monthly Bank Reconciliation">
      <a:majorFont>
        <a:latin typeface="Euphemia"/>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3" dT="2023-08-25T13:32:09.27" personId="{00000000-0000-0000-0000-000000000000}" id="{D16F5930-F97E-49BA-A838-752D003AFA7F}">
    <text>Enter Previous month's ending balance</text>
  </threadedComment>
</ThreadedComments>
</file>

<file path=xl/worksheets/_rels/sheet1.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drawing" Target="../drawings/drawing1.xml"/><Relationship Id="rId7" Type="http://schemas.openxmlformats.org/officeDocument/2006/relationships/comments" Target="../comments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6" Type="http://schemas.microsoft.com/office/2007/relationships/slicer" Target="../slicers/slicer1.xm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2.xml"/><Relationship Id="rId5" Type="http://schemas.microsoft.com/office/2007/relationships/slicer" Target="../slicers/slicer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fitToPage="1"/>
  </sheetPr>
  <dimension ref="B1:O27"/>
  <sheetViews>
    <sheetView showGridLines="0" tabSelected="1" workbookViewId="0">
      <selection activeCell="G19" sqref="G19"/>
    </sheetView>
  </sheetViews>
  <sheetFormatPr defaultColWidth="8.83203125" defaultRowHeight="30" customHeight="1"/>
  <cols>
    <col min="1" max="1" width="2.33203125" customWidth="1"/>
    <col min="2" max="2" width="19.33203125" customWidth="1"/>
    <col min="3" max="3" width="17.5" customWidth="1"/>
    <col min="4" max="4" width="20.83203125" customWidth="1"/>
    <col min="5" max="7" width="22.33203125" customWidth="1"/>
    <col min="8" max="8" width="20.83203125" customWidth="1"/>
    <col min="9" max="9" width="2.6640625" customWidth="1"/>
    <col min="10" max="10" width="25.6640625" customWidth="1"/>
    <col min="11" max="11" width="2.6640625" customWidth="1"/>
    <col min="13" max="13" width="10.75" bestFit="1" customWidth="1"/>
    <col min="14" max="14" width="10" bestFit="1" customWidth="1"/>
  </cols>
  <sheetData>
    <row r="1" spans="2:15" ht="14.5"/>
    <row r="2" spans="2:15" ht="40" customHeight="1" thickBot="1">
      <c r="B2" s="20" t="s">
        <v>31</v>
      </c>
      <c r="C2" s="21"/>
      <c r="D2" s="1" t="s">
        <v>2</v>
      </c>
      <c r="E2" s="1" t="s">
        <v>0</v>
      </c>
      <c r="F2" s="2" t="s">
        <v>4</v>
      </c>
      <c r="G2" s="2"/>
    </row>
    <row r="3" spans="2:15" ht="42" customHeight="1">
      <c r="B3" s="21"/>
      <c r="C3" s="21"/>
      <c r="D3" s="4" t="s">
        <v>32</v>
      </c>
      <c r="E3" s="5">
        <v>1683.79</v>
      </c>
      <c r="F3" s="5">
        <f>Deposit_total</f>
        <v>54.78</v>
      </c>
      <c r="G3" s="5"/>
    </row>
    <row r="4" spans="2:15" ht="41.5" customHeight="1" thickBot="1">
      <c r="B4" s="21"/>
      <c r="C4" s="21"/>
      <c r="D4" s="1" t="s">
        <v>3</v>
      </c>
      <c r="E4" s="1" t="s">
        <v>1</v>
      </c>
      <c r="F4" s="3" t="s">
        <v>5</v>
      </c>
      <c r="G4" s="3"/>
    </row>
    <row r="5" spans="2:15" ht="44.5" customHeight="1">
      <c r="B5" s="21"/>
      <c r="C5" s="21"/>
      <c r="D5" s="4">
        <f ca="1">YEAR(TODAY())</f>
        <v>2023</v>
      </c>
      <c r="E5" s="5">
        <f>IFERROR(EndingBalance+Deposit_total-Withdrawls_total, "")</f>
        <v>681.06999999999994</v>
      </c>
      <c r="F5" s="5">
        <f>Withdrawls_total</f>
        <v>1057.5</v>
      </c>
      <c r="G5" s="5"/>
    </row>
    <row r="6" spans="2:15" ht="29">
      <c r="M6" s="25" t="s">
        <v>13</v>
      </c>
      <c r="N6" t="s">
        <v>17</v>
      </c>
    </row>
    <row r="7" spans="2:15" ht="45" customHeight="1">
      <c r="B7" s="10" t="s">
        <v>8</v>
      </c>
      <c r="C7" s="6"/>
      <c r="D7" s="6"/>
      <c r="E7" s="6"/>
      <c r="F7" s="6"/>
      <c r="G7" s="6"/>
      <c r="H7" s="6"/>
    </row>
    <row r="8" spans="2:15" ht="29">
      <c r="B8" s="12" t="s">
        <v>10</v>
      </c>
      <c r="C8" s="12" t="s">
        <v>9</v>
      </c>
      <c r="D8" s="12" t="s">
        <v>11</v>
      </c>
      <c r="E8" s="12" t="s">
        <v>12</v>
      </c>
      <c r="F8" s="12" t="s">
        <v>38</v>
      </c>
      <c r="G8" s="12" t="s">
        <v>39</v>
      </c>
      <c r="H8" s="12" t="s">
        <v>13</v>
      </c>
      <c r="M8" s="25" t="s">
        <v>18</v>
      </c>
      <c r="N8" t="s">
        <v>21</v>
      </c>
    </row>
    <row r="9" spans="2:15" ht="14.5">
      <c r="B9" s="14">
        <f>ROW()-ROW(Deposits[[#Headers],[Deposit No.]])</f>
        <v>1</v>
      </c>
      <c r="C9" s="15" t="s">
        <v>33</v>
      </c>
      <c r="D9" s="16">
        <v>54.78</v>
      </c>
      <c r="E9" s="17" t="s">
        <v>40</v>
      </c>
      <c r="F9" s="12" t="s">
        <v>17</v>
      </c>
      <c r="G9" s="17"/>
      <c r="H9" s="12" t="s">
        <v>7</v>
      </c>
      <c r="M9" s="26" t="s">
        <v>19</v>
      </c>
      <c r="N9" s="27"/>
      <c r="O9" s="28" t="s">
        <v>30</v>
      </c>
    </row>
    <row r="10" spans="2:15" ht="29">
      <c r="B10" s="14">
        <f>ROW()-ROW(Deposits[[#Headers],[Deposit No.]])</f>
        <v>2</v>
      </c>
      <c r="C10" s="15"/>
      <c r="D10" s="16"/>
      <c r="E10" s="17"/>
      <c r="F10" s="12" t="s">
        <v>17</v>
      </c>
      <c r="G10" s="17"/>
      <c r="H10" s="12" t="s">
        <v>17</v>
      </c>
      <c r="M10" s="26" t="s">
        <v>20</v>
      </c>
      <c r="N10" s="27"/>
    </row>
    <row r="11" spans="2:15" ht="14.5">
      <c r="B11" s="14">
        <f>ROW()-ROW(Deposits[[#Headers],[Deposit No.]])</f>
        <v>3</v>
      </c>
      <c r="C11" s="15"/>
      <c r="D11" s="16"/>
      <c r="E11" s="17"/>
      <c r="F11" s="12" t="s">
        <v>17</v>
      </c>
      <c r="G11" s="17"/>
      <c r="H11" s="12" t="s">
        <v>17</v>
      </c>
    </row>
    <row r="12" spans="2:15" ht="14.5">
      <c r="B12" s="14">
        <f>ROW()-ROW(Deposits[[#Headers],[Deposit No.]])</f>
        <v>4</v>
      </c>
      <c r="C12" s="15"/>
      <c r="D12" s="16"/>
      <c r="E12" s="17"/>
      <c r="F12" s="12" t="s">
        <v>17</v>
      </c>
      <c r="G12" s="17"/>
      <c r="H12" s="12" t="s">
        <v>17</v>
      </c>
    </row>
    <row r="13" spans="2:15" ht="14.5">
      <c r="B13" s="14">
        <f>ROW()-ROW(Deposits[[#Headers],[Deposit No.]])</f>
        <v>5</v>
      </c>
      <c r="C13" s="15"/>
      <c r="D13" s="22"/>
      <c r="E13" s="23"/>
      <c r="F13" s="23"/>
      <c r="G13" s="23"/>
      <c r="H13" s="24"/>
    </row>
    <row r="14" spans="2:15" ht="14.5">
      <c r="B14" s="14">
        <f>ROW()-ROW(Deposits[[#Headers],[Deposit No.]])</f>
        <v>6</v>
      </c>
      <c r="C14" s="15"/>
      <c r="D14" s="22"/>
      <c r="E14" s="23"/>
      <c r="F14" s="23"/>
      <c r="G14" s="23"/>
      <c r="H14" s="24"/>
    </row>
    <row r="15" spans="2:15" ht="14.5">
      <c r="B15" s="14">
        <f>ROW()-ROW(Deposits[[#Headers],[Deposit No.]])</f>
        <v>7</v>
      </c>
      <c r="C15" s="15"/>
      <c r="D15" s="22"/>
      <c r="E15" s="23"/>
      <c r="F15" s="23"/>
      <c r="G15" s="23"/>
      <c r="H15" s="24"/>
    </row>
    <row r="16" spans="2:15" ht="14.5">
      <c r="B16" s="7" t="s">
        <v>6</v>
      </c>
      <c r="C16" s="8"/>
      <c r="D16" s="9">
        <f>SUBTOTAL(109,Deposits[Amount])</f>
        <v>54.78</v>
      </c>
      <c r="E16" s="13"/>
      <c r="F16" s="13"/>
      <c r="G16" s="13"/>
      <c r="H16" s="8"/>
    </row>
    <row r="17" ht="14.5"/>
    <row r="18" ht="14.5"/>
    <row r="19" ht="14.5"/>
    <row r="20" ht="14.5"/>
    <row r="21" ht="14.5"/>
    <row r="22" ht="14.5"/>
    <row r="23" ht="14.5"/>
    <row r="24" ht="14.5"/>
    <row r="25" ht="14.5"/>
    <row r="26" ht="14.5"/>
    <row r="27" ht="14.5"/>
  </sheetData>
  <mergeCells count="1">
    <mergeCell ref="B2:C5"/>
  </mergeCells>
  <conditionalFormatting sqref="D9:D15">
    <cfRule type="dataBar" priority="12">
      <dataBar>
        <cfvo type="min"/>
        <cfvo type="max"/>
        <color theme="4" tint="0.79998168889431442"/>
      </dataBar>
      <extLst>
        <ext xmlns:x14="http://schemas.microsoft.com/office/spreadsheetml/2009/9/main" uri="{B025F937-C7B1-47D3-B67F-A62EFF666E3E}">
          <x14:id>{DFAB242C-6506-4613-AF01-D0956E78CD1F}</x14:id>
        </ext>
      </extLst>
    </cfRule>
  </conditionalFormatting>
  <dataValidations count="22">
    <dataValidation type="list" errorStyle="warning" allowBlank="1" showInputMessage="1" showErrorMessage="1" error="Select either Yes or No from list. Select CANCEL, then press ALT+DOWN ARROW to open the drop-down list, then ENTER to make selection" sqref="H9:H15 F9:F12" xr:uid="{00000000-0002-0000-0000-000000000000}">
      <formula1>"yes,no"</formula1>
    </dataValidation>
    <dataValidation allowBlank="1" showInputMessage="1" showErrorMessage="1" prompt="Create a Monthly Bank Reconciliation statement in this workbook. Enter Deposits and Withdrawals. Total Deposits, Withdrawals, and Balance are automatically calculated in this sheet" sqref="A1" xr:uid="{00000000-0002-0000-0000-000001000000}"/>
    <dataValidation allowBlank="1" showInputMessage="1" showErrorMessage="1" prompt="Enter the title of this worksheet is in this cell. Enter month, year, and previous balance in the cells to the right." sqref="B2:C5" xr:uid="{00000000-0002-0000-0000-000002000000}"/>
    <dataValidation allowBlank="1" showInputMessage="1" showErrorMessage="1" prompt="Enter deposits details in table below. Use slicer in cell H7 to filter deposits by description" sqref="B7" xr:uid="{00000000-0002-0000-0000-000003000000}"/>
    <dataValidation allowBlank="1" showInputMessage="1" showErrorMessage="1" prompt="Enter Month in cell below" sqref="D2" xr:uid="{00000000-0002-0000-0000-000004000000}"/>
    <dataValidation allowBlank="1" showInputMessage="1" showErrorMessage="1" prompt="Enter Month in this cell" sqref="D3" xr:uid="{00000000-0002-0000-0000-000005000000}"/>
    <dataValidation allowBlank="1" showInputMessage="1" showErrorMessage="1" prompt="Enter Year in cell below" sqref="D4" xr:uid="{00000000-0002-0000-0000-000006000000}"/>
    <dataValidation allowBlank="1" showInputMessage="1" showErrorMessage="1" prompt="Enter Year in this cell" sqref="D5" xr:uid="{00000000-0002-0000-0000-000007000000}"/>
    <dataValidation allowBlank="1" showInputMessage="1" showErrorMessage="1" prompt="Enter Previous Balance in cell below" sqref="E2:G2" xr:uid="{00000000-0002-0000-0000-000008000000}"/>
    <dataValidation allowBlank="1" showInputMessage="1" showErrorMessage="1" prompt="Enter Previous Balance in this cell" sqref="E3:G3" xr:uid="{00000000-0002-0000-0000-000009000000}"/>
    <dataValidation allowBlank="1" showInputMessage="1" showErrorMessage="1" prompt="Ending Balance is automatically calculated in cell below" sqref="E4:G4" xr:uid="{00000000-0002-0000-0000-00000A000000}"/>
    <dataValidation allowBlank="1" showInputMessage="1" showErrorMessage="1" prompt="Ending Balance is automatically calculated in this cell" sqref="E5:G5" xr:uid="{00000000-0002-0000-0000-00000B000000}"/>
    <dataValidation allowBlank="1" showInputMessage="1" showErrorMessage="1" prompt="Total Deposits are automatically calculated in cell below" sqref="F2:G2" xr:uid="{00000000-0002-0000-0000-00000C000000}"/>
    <dataValidation allowBlank="1" showInputMessage="1" showErrorMessage="1" prompt="Total Deposits are automatically calculated in this cell" sqref="F3:G3" xr:uid="{00000000-0002-0000-0000-00000D000000}"/>
    <dataValidation allowBlank="1" showInputMessage="1" showErrorMessage="1" prompt="Total Withdrawals are automatically calculated in cell below" sqref="F4:G4" xr:uid="{00000000-0002-0000-0000-00000E000000}"/>
    <dataValidation allowBlank="1" showInputMessage="1" showErrorMessage="1" prompt="Total Withdrawals are automatically calculated in this cell" sqref="F5:G5" xr:uid="{00000000-0002-0000-0000-00000F000000}"/>
    <dataValidation allowBlank="1" showInputMessage="1" showErrorMessage="1" prompt="Enter deposit number in this column under this heading. Use heading filters to find specific entries" sqref="B8" xr:uid="{00000000-0002-0000-0000-000010000000}"/>
    <dataValidation allowBlank="1" showInputMessage="1" showErrorMessage="1" prompt="Select Yes or No in this column to mark reconciled entries. Press ALT+DOWN ARROW to open the drop-down list, then ENTER to make selection" sqref="H8" xr:uid="{00000000-0002-0000-0000-000011000000}"/>
    <dataValidation allowBlank="1" showInputMessage="1" showErrorMessage="1" prompt="Enter date in this column under this heading" sqref="C8" xr:uid="{00000000-0002-0000-0000-000012000000}"/>
    <dataValidation allowBlank="1" showInputMessage="1" showErrorMessage="1" prompt="Enter amount in this column under this heading" sqref="D8" xr:uid="{00000000-0002-0000-0000-000013000000}"/>
    <dataValidation allowBlank="1" showInputMessage="1" showErrorMessage="1" prompt="Enter description in this column under this heading" sqref="E8:G8" xr:uid="{00000000-0002-0000-0000-000014000000}"/>
    <dataValidation allowBlank="1" showInputMessage="1" showErrorMessage="1" prompt="Deposits slicer to filter deposited items by description is in this cell" sqref="J9" xr:uid="{00000000-0002-0000-0000-000015000000}"/>
  </dataValidations>
  <printOptions horizontalCentered="1"/>
  <pageMargins left="0.4" right="0.4" top="0.4" bottom="0.4" header="0.5" footer="0.5"/>
  <pageSetup scale="95" fitToHeight="0" orientation="portrait" r:id="rId2"/>
  <headerFooter differentFirst="1">
    <oddFooter>Page &amp;P of &amp;N</oddFooter>
  </headerFooter>
  <drawing r:id="rId3"/>
  <legacyDrawing r:id="rId4"/>
  <tableParts count="1">
    <tablePart r:id="rId5"/>
  </tableParts>
  <extLst>
    <ext xmlns:x14="http://schemas.microsoft.com/office/spreadsheetml/2009/9/main" uri="{78C0D931-6437-407d-A8EE-F0AAD7539E65}">
      <x14:conditionalFormattings>
        <x14:conditionalFormatting xmlns:xm="http://schemas.microsoft.com/office/excel/2006/main">
          <x14:cfRule type="dataBar" id="{DFAB242C-6506-4613-AF01-D0956E78CD1F}">
            <x14:dataBar minLength="0" maxLength="100" gradient="0">
              <x14:cfvo type="autoMin"/>
              <x14:cfvo type="autoMax"/>
              <x14:negativeFillColor rgb="FFFF0000"/>
              <x14:axisColor rgb="FF000000"/>
            </x14:dataBar>
          </x14:cfRule>
          <xm:sqref>D9:D15</xm:sqref>
        </x14:conditionalFormatting>
      </x14:conditionalFormattings>
    </ext>
    <ext xmlns:x15="http://schemas.microsoft.com/office/spreadsheetml/2010/11/main" uri="{3A4CF648-6AED-40f4-86FF-DC5316D8AED3}">
      <x14:slicerList xmlns:x14="http://schemas.microsoft.com/office/spreadsheetml/2009/9/main">
        <x14:slicer r:id="rId6"/>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autoPageBreaks="0" fitToPage="1"/>
  </sheetPr>
  <dimension ref="B1:O21"/>
  <sheetViews>
    <sheetView showGridLines="0" topLeftCell="C1" workbookViewId="0">
      <selection activeCell="M4" sqref="M4"/>
    </sheetView>
  </sheetViews>
  <sheetFormatPr defaultColWidth="8.83203125" defaultRowHeight="30" customHeight="1"/>
  <cols>
    <col min="1" max="1" width="2.33203125" customWidth="1"/>
    <col min="2" max="2" width="17.6640625" customWidth="1"/>
    <col min="3" max="3" width="16" customWidth="1"/>
    <col min="4" max="4" width="20.83203125" customWidth="1"/>
    <col min="5" max="7" width="23.1640625" customWidth="1"/>
    <col min="8" max="8" width="20.83203125" customWidth="1"/>
    <col min="9" max="9" width="2.6640625" customWidth="1"/>
    <col min="10" max="10" width="25.6640625" customWidth="1"/>
    <col min="11" max="11" width="2.6640625" customWidth="1"/>
    <col min="13" max="13" width="11.33203125" bestFit="1" customWidth="1"/>
    <col min="14" max="14" width="10" bestFit="1" customWidth="1"/>
  </cols>
  <sheetData>
    <row r="1" spans="2:15" ht="29">
      <c r="M1" s="25" t="s">
        <v>13</v>
      </c>
      <c r="N1" t="s">
        <v>17</v>
      </c>
    </row>
    <row r="2" spans="2:15" ht="45" customHeight="1">
      <c r="B2" s="11" t="s">
        <v>14</v>
      </c>
      <c r="C2" s="6"/>
      <c r="D2" s="6"/>
      <c r="E2" s="6"/>
      <c r="F2" s="6"/>
      <c r="G2" s="6"/>
      <c r="H2" s="6"/>
    </row>
    <row r="3" spans="2:15" ht="29">
      <c r="B3" s="12" t="s">
        <v>15</v>
      </c>
      <c r="C3" s="12" t="s">
        <v>9</v>
      </c>
      <c r="D3" s="12" t="s">
        <v>11</v>
      </c>
      <c r="E3" s="12" t="s">
        <v>16</v>
      </c>
      <c r="F3" s="12" t="s">
        <v>38</v>
      </c>
      <c r="G3" s="12" t="s">
        <v>39</v>
      </c>
      <c r="H3" s="12" t="s">
        <v>13</v>
      </c>
      <c r="M3" s="25" t="s">
        <v>18</v>
      </c>
      <c r="N3" t="s">
        <v>21</v>
      </c>
    </row>
    <row r="4" spans="2:15" ht="14.5">
      <c r="B4" s="12"/>
      <c r="C4" s="15" t="s">
        <v>33</v>
      </c>
      <c r="D4" s="16">
        <v>960.5</v>
      </c>
      <c r="E4" s="17" t="s">
        <v>34</v>
      </c>
      <c r="F4" s="12" t="s">
        <v>7</v>
      </c>
      <c r="G4" s="17"/>
      <c r="H4" s="12" t="s">
        <v>7</v>
      </c>
      <c r="M4" s="26" t="s">
        <v>19</v>
      </c>
      <c r="N4" s="27"/>
      <c r="O4" s="28" t="s">
        <v>30</v>
      </c>
    </row>
    <row r="5" spans="2:15" ht="14.5">
      <c r="B5" s="12"/>
      <c r="C5" s="15" t="s">
        <v>33</v>
      </c>
      <c r="D5" s="16">
        <v>92</v>
      </c>
      <c r="E5" s="17" t="s">
        <v>35</v>
      </c>
      <c r="F5" s="12" t="s">
        <v>7</v>
      </c>
      <c r="G5" s="17"/>
      <c r="H5" s="12" t="s">
        <v>7</v>
      </c>
      <c r="M5" s="26" t="s">
        <v>20</v>
      </c>
      <c r="N5" s="27"/>
    </row>
    <row r="6" spans="2:15" ht="43.5">
      <c r="B6" s="12"/>
      <c r="C6" s="15" t="s">
        <v>33</v>
      </c>
      <c r="D6" s="16">
        <v>1</v>
      </c>
      <c r="E6" s="17" t="s">
        <v>36</v>
      </c>
      <c r="F6" s="12" t="s">
        <v>17</v>
      </c>
      <c r="G6" s="17" t="s">
        <v>42</v>
      </c>
      <c r="H6" s="12" t="s">
        <v>7</v>
      </c>
    </row>
    <row r="7" spans="2:15" ht="43.5">
      <c r="B7" s="12"/>
      <c r="C7" s="15" t="s">
        <v>37</v>
      </c>
      <c r="D7" s="16">
        <v>1</v>
      </c>
      <c r="E7" s="17" t="s">
        <v>36</v>
      </c>
      <c r="F7" s="12" t="s">
        <v>17</v>
      </c>
      <c r="G7" s="17" t="s">
        <v>42</v>
      </c>
      <c r="H7" s="12" t="s">
        <v>7</v>
      </c>
    </row>
    <row r="8" spans="2:15" ht="43.5">
      <c r="B8" s="12"/>
      <c r="C8" s="15" t="s">
        <v>41</v>
      </c>
      <c r="D8" s="16">
        <v>3</v>
      </c>
      <c r="E8" s="17" t="s">
        <v>36</v>
      </c>
      <c r="F8" s="12" t="s">
        <v>17</v>
      </c>
      <c r="G8" s="17" t="s">
        <v>42</v>
      </c>
      <c r="H8" s="12" t="s">
        <v>7</v>
      </c>
    </row>
    <row r="9" spans="2:15" ht="14.5">
      <c r="B9" s="24"/>
      <c r="C9" s="15"/>
      <c r="D9" s="16"/>
      <c r="E9" s="23"/>
      <c r="F9" s="12"/>
      <c r="G9" s="17"/>
      <c r="H9" s="24" t="s">
        <v>17</v>
      </c>
    </row>
    <row r="10" spans="2:15" ht="14.5">
      <c r="B10" s="12" t="s">
        <v>6</v>
      </c>
      <c r="C10" s="18"/>
      <c r="D10" s="19">
        <f>SUBTOTAL(109,Checks[Amount])</f>
        <v>1057.5</v>
      </c>
      <c r="E10" s="18"/>
      <c r="F10" s="18"/>
      <c r="G10" s="18"/>
      <c r="H10" s="18"/>
    </row>
    <row r="11" spans="2:15" ht="14.5"/>
    <row r="12" spans="2:15" ht="14.5"/>
    <row r="13" spans="2:15" ht="14.5"/>
    <row r="14" spans="2:15" ht="14.5"/>
    <row r="15" spans="2:15" ht="14.5"/>
    <row r="16" spans="2:15" ht="14.5"/>
    <row r="17" ht="14.5"/>
    <row r="18" ht="14.5"/>
    <row r="19" ht="14.5"/>
    <row r="20" ht="14.5"/>
    <row r="21" ht="14.5"/>
  </sheetData>
  <conditionalFormatting sqref="D4:D9">
    <cfRule type="dataBar" priority="2">
      <dataBar>
        <cfvo type="min"/>
        <cfvo type="max"/>
        <color theme="6" tint="-9.9978637043366805E-2"/>
      </dataBar>
      <extLst>
        <ext xmlns:x14="http://schemas.microsoft.com/office/spreadsheetml/2009/9/main" uri="{B025F937-C7B1-47D3-B67F-A62EFF666E3E}">
          <x14:id>{7DEE2C2E-D81C-4C19-B320-E43E1A263491}</x14:id>
        </ext>
      </extLst>
    </cfRule>
  </conditionalFormatting>
  <dataValidations count="9">
    <dataValidation type="list" errorStyle="warning" allowBlank="1" showInputMessage="1" showErrorMessage="1" error="Select either Yes or No from list. Select CANCEL, then press ALT+DOWN ARROW to open the drop-down list, then ENTER to make selection" sqref="H4:H9 F4:F9" xr:uid="{00000000-0002-0000-0100-000000000000}">
      <formula1>"yes,no"</formula1>
    </dataValidation>
    <dataValidation allowBlank="1" showInputMessage="1" showErrorMessage="1" prompt="Title of this worksheet is in this cell" sqref="B2" xr:uid="{00000000-0002-0000-0100-000001000000}"/>
    <dataValidation allowBlank="1" showInputMessage="1" showErrorMessage="1" prompt="Select Yes or No in this column to mark reconciled entries. Press ALT+DOWN ARROW to open the drop-down list, then ENTER to make selection" sqref="H3" xr:uid="{00000000-0002-0000-0100-000002000000}"/>
    <dataValidation allowBlank="1" showInputMessage="1" showErrorMessage="1" prompt="Enter withdrawal type in this column under this heading. Use heading filters to find specific entries" sqref="B3" xr:uid="{00000000-0002-0000-0100-000003000000}"/>
    <dataValidation allowBlank="1" showInputMessage="1" showErrorMessage="1" prompt="Enter date in this column under this heading" sqref="C3" xr:uid="{00000000-0002-0000-0100-000004000000}"/>
    <dataValidation allowBlank="1" showInputMessage="1" showErrorMessage="1" prompt="Enter amount in this column under this heading" sqref="D3" xr:uid="{00000000-0002-0000-0100-000005000000}"/>
    <dataValidation allowBlank="1" showInputMessage="1" showErrorMessage="1" prompt="Enter withdrawal for items in this column under this heading" sqref="E3:G3" xr:uid="{00000000-0002-0000-0100-000006000000}"/>
    <dataValidation allowBlank="1" showInputMessage="1" showErrorMessage="1" prompt="Withdrawals slicer to filter withdrawal items by withdrawal for is in this cell" sqref="J4" xr:uid="{00000000-0002-0000-0100-000007000000}"/>
    <dataValidation allowBlank="1" showInputMessage="1" showErrorMessage="1" prompt="Create a withdrawal list in this worksheet. Use slicer in cell H2 to filter withdrawals by withdrawal for an item." sqref="A1" xr:uid="{00000000-0002-0000-0100-000008000000}"/>
  </dataValidations>
  <printOptions horizontalCentered="1"/>
  <pageMargins left="0.4" right="0.4" top="0.4" bottom="0.4" header="0.5" footer="0.5"/>
  <pageSetup scale="95" fitToHeight="0" orientation="portrait" r:id="rId2"/>
  <headerFooter differentFirst="1">
    <oddFooter>Page &amp;P of &amp;N</oddFooter>
  </headerFooter>
  <drawing r:id="rId3"/>
  <tableParts count="1">
    <tablePart r:id="rId4"/>
  </tableParts>
  <extLst>
    <ext xmlns:x14="http://schemas.microsoft.com/office/spreadsheetml/2009/9/main" uri="{78C0D931-6437-407d-A8EE-F0AAD7539E65}">
      <x14:conditionalFormattings>
        <x14:conditionalFormatting xmlns:xm="http://schemas.microsoft.com/office/excel/2006/main">
          <x14:cfRule type="dataBar" id="{7DEE2C2E-D81C-4C19-B320-E43E1A263491}">
            <x14:dataBar minLength="0" maxLength="100" gradient="0">
              <x14:cfvo type="autoMin"/>
              <x14:cfvo type="autoMax"/>
              <x14:negativeFillColor rgb="FFFF0000"/>
              <x14:axisColor rgb="FF000000"/>
            </x14:dataBar>
          </x14:cfRule>
          <xm:sqref>D4:D9</xm:sqref>
        </x14:conditionalFormatting>
      </x14:conditionalFormattings>
    </ext>
    <ext xmlns:x15="http://schemas.microsoft.com/office/spreadsheetml/2010/11/main" uri="{3A4CF648-6AED-40f4-86FF-DC5316D8AED3}">
      <x14:slicerList xmlns:x14="http://schemas.microsoft.com/office/spreadsheetml/2009/9/main">
        <x14:slicer r:id="rId5"/>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89980-99D7-400D-9069-2E6E813078A2}">
  <dimension ref="A1:B10"/>
  <sheetViews>
    <sheetView workbookViewId="0">
      <selection activeCell="B8" sqref="B8"/>
    </sheetView>
  </sheetViews>
  <sheetFormatPr defaultRowHeight="14.5"/>
  <cols>
    <col min="1" max="1" width="38.4140625" style="28" bestFit="1" customWidth="1"/>
    <col min="2" max="2" width="16.9140625" style="33" bestFit="1" customWidth="1"/>
  </cols>
  <sheetData>
    <row r="1" spans="1:2" ht="20.5">
      <c r="A1" s="29" t="s">
        <v>28</v>
      </c>
      <c r="B1" s="30" t="s">
        <v>29</v>
      </c>
    </row>
    <row r="2" spans="1:2" s="28" customFormat="1" ht="20.5">
      <c r="A2" s="29" t="s">
        <v>22</v>
      </c>
      <c r="B2" s="30">
        <f>Deposits!E5</f>
        <v>681.06999999999994</v>
      </c>
    </row>
    <row r="3" spans="1:2" ht="20.5">
      <c r="A3" s="29" t="s">
        <v>23</v>
      </c>
      <c r="B3" s="30">
        <f>GETPIVOTDATA("Amount",Withdrawals!$M$3)</f>
        <v>0</v>
      </c>
    </row>
    <row r="4" spans="1:2" ht="20.5">
      <c r="A4" s="29" t="s">
        <v>24</v>
      </c>
      <c r="B4" s="30">
        <f>-GETPIVOTDATA("Amount",Deposits!$M$8)</f>
        <v>0</v>
      </c>
    </row>
    <row r="5" spans="1:2" ht="21" thickBot="1">
      <c r="A5" s="29" t="s">
        <v>25</v>
      </c>
      <c r="B5" s="31">
        <f>SUM(B2:B4)</f>
        <v>681.06999999999994</v>
      </c>
    </row>
    <row r="6" spans="1:2" ht="21" thickTop="1">
      <c r="A6" s="29"/>
      <c r="B6" s="30"/>
    </row>
    <row r="7" spans="1:2" ht="20.5">
      <c r="A7" s="29"/>
      <c r="B7" s="30"/>
    </row>
    <row r="8" spans="1:2" ht="21" thickBot="1">
      <c r="A8" s="29" t="s">
        <v>26</v>
      </c>
      <c r="B8" s="32">
        <v>681.07</v>
      </c>
    </row>
    <row r="9" spans="1:2" ht="21" thickTop="1">
      <c r="A9" s="29"/>
      <c r="B9" s="30"/>
    </row>
    <row r="10" spans="1:2" ht="20.5">
      <c r="A10" s="29" t="s">
        <v>27</v>
      </c>
      <c r="B10" s="30">
        <f>B5-B8</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77D44-E5F0-43AC-AF0A-F012350FAA8F}">
  <dimension ref="A1:B17"/>
  <sheetViews>
    <sheetView workbookViewId="0">
      <selection activeCell="B7" sqref="B7"/>
    </sheetView>
  </sheetViews>
  <sheetFormatPr defaultRowHeight="14.5"/>
  <cols>
    <col min="1" max="1" width="19.5" style="34" bestFit="1" customWidth="1"/>
    <col min="2" max="2" width="112.9140625" style="36" customWidth="1"/>
    <col min="3" max="16384" width="8.6640625" style="34"/>
  </cols>
  <sheetData>
    <row r="1" spans="1:2">
      <c r="A1" s="35" t="s">
        <v>43</v>
      </c>
    </row>
    <row r="2" spans="1:2">
      <c r="A2" s="34" t="s">
        <v>44</v>
      </c>
      <c r="B2" s="36" t="s">
        <v>45</v>
      </c>
    </row>
    <row r="3" spans="1:2">
      <c r="A3" s="34" t="s">
        <v>46</v>
      </c>
      <c r="B3" s="36" t="s">
        <v>47</v>
      </c>
    </row>
    <row r="4" spans="1:2">
      <c r="A4" s="34" t="s">
        <v>48</v>
      </c>
      <c r="B4" s="36" t="s">
        <v>49</v>
      </c>
    </row>
    <row r="5" spans="1:2">
      <c r="A5" s="34" t="s">
        <v>50</v>
      </c>
      <c r="B5" s="36" t="s">
        <v>51</v>
      </c>
    </row>
    <row r="6" spans="1:2" ht="43.5">
      <c r="A6" s="34" t="s">
        <v>52</v>
      </c>
      <c r="B6" s="36" t="s">
        <v>68</v>
      </c>
    </row>
    <row r="7" spans="1:2" ht="29">
      <c r="A7" s="34" t="s">
        <v>53</v>
      </c>
      <c r="B7" s="36" t="s">
        <v>54</v>
      </c>
    </row>
    <row r="8" spans="1:2">
      <c r="A8" s="34" t="s">
        <v>55</v>
      </c>
      <c r="B8" s="36" t="s">
        <v>56</v>
      </c>
    </row>
    <row r="10" spans="1:2">
      <c r="A10" s="35" t="s">
        <v>57</v>
      </c>
    </row>
    <row r="11" spans="1:2" ht="43.5">
      <c r="A11" s="34" t="s">
        <v>58</v>
      </c>
      <c r="B11" s="36" t="s">
        <v>67</v>
      </c>
    </row>
    <row r="12" spans="1:2" ht="29">
      <c r="A12" s="34" t="s">
        <v>59</v>
      </c>
      <c r="B12" s="36" t="s">
        <v>54</v>
      </c>
    </row>
    <row r="13" spans="1:2">
      <c r="A13" s="34" t="s">
        <v>60</v>
      </c>
      <c r="B13" s="36" t="s">
        <v>61</v>
      </c>
    </row>
    <row r="15" spans="1:2">
      <c r="A15" s="35" t="s">
        <v>62</v>
      </c>
    </row>
    <row r="16" spans="1:2">
      <c r="A16" s="34" t="s">
        <v>63</v>
      </c>
      <c r="B16" s="36" t="s">
        <v>64</v>
      </c>
    </row>
    <row r="17" spans="1:2">
      <c r="A17" s="34" t="s">
        <v>65</v>
      </c>
      <c r="B17" s="36" t="s">
        <v>66</v>
      </c>
    </row>
  </sheetData>
  <pageMargins left="0.7" right="0.7" top="0.75" bottom="0.75" header="0.3" footer="0.3"/>
  <drawing r:id="rId1"/>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TM03783525</Template>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Deposits</vt:lpstr>
      <vt:lpstr>Withdrawals</vt:lpstr>
      <vt:lpstr>Bank Reconciliation</vt:lpstr>
      <vt:lpstr>Instructions</vt:lpstr>
      <vt:lpstr>ColumnTitle1</vt:lpstr>
      <vt:lpstr>ColumnTitle2</vt:lpstr>
      <vt:lpstr>ColumnTitleRegion1..F2.1</vt:lpstr>
      <vt:lpstr>ColumnTitleRegion2..F4.1</vt:lpstr>
      <vt:lpstr>Deposit_total</vt:lpstr>
      <vt:lpstr>EndingBalance</vt:lpstr>
      <vt:lpstr>Month</vt:lpstr>
      <vt:lpstr>Deposits!Print_Titles</vt:lpstr>
      <vt:lpstr>Withdrawls_total</vt:lpstr>
      <vt:lpstr>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2023-01-18T17:46:20Z</dcterms:created>
  <dcterms:modified xsi:type="dcterms:W3CDTF">2023-09-07T20:27:48Z</dcterms:modified>
</cp:coreProperties>
</file>